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720" windowWidth="19440" windowHeight="11400"/>
  </bookViews>
  <sheets>
    <sheet name="итого" sheetId="4" r:id="rId1"/>
    <sheet name="2021" sheetId="15" r:id="rId2"/>
    <sheet name="2022" sheetId="18" r:id="rId3"/>
    <sheet name="2023" sheetId="19" r:id="rId4"/>
    <sheet name="Раздел 2" sheetId="14" r:id="rId5"/>
  </sheets>
  <definedNames>
    <definedName name="_xlnm.Print_Titles" localSheetId="0">итого!$28:$30</definedName>
    <definedName name="_xlnm.Print_Titles" localSheetId="4">'Раздел 2'!$4:$6</definedName>
    <definedName name="_xlnm.Print_Area" localSheetId="0">итого!$A$1:$J$93</definedName>
  </definedNames>
  <calcPr calcId="145621"/>
</workbook>
</file>

<file path=xl/calcChain.xml><?xml version="1.0" encoding="utf-8"?>
<calcChain xmlns="http://schemas.openxmlformats.org/spreadsheetml/2006/main">
  <c r="E51" i="18" l="1"/>
  <c r="E47" i="19"/>
  <c r="E47" i="15"/>
  <c r="J69" i="4" l="1"/>
  <c r="H69" i="4"/>
  <c r="J73" i="4"/>
  <c r="I73" i="4"/>
  <c r="H73" i="4"/>
  <c r="E50" i="19"/>
  <c r="E50" i="18"/>
  <c r="E47" i="18" s="1"/>
  <c r="E50" i="15"/>
  <c r="E27" i="19" l="1"/>
  <c r="E27" i="18"/>
  <c r="E27" i="15"/>
  <c r="F47" i="15" l="1"/>
  <c r="H47" i="15" l="1"/>
  <c r="F26" i="15" l="1"/>
  <c r="I60" i="4" l="1"/>
  <c r="J71" i="4" l="1"/>
  <c r="L15" i="14"/>
  <c r="L17" i="14" s="1"/>
  <c r="D60" i="19" l="1"/>
  <c r="D59" i="19"/>
  <c r="D58" i="19"/>
  <c r="D57" i="19"/>
  <c r="D56" i="19"/>
  <c r="D55" i="19"/>
  <c r="D54" i="19"/>
  <c r="D53" i="19"/>
  <c r="D52" i="19"/>
  <c r="D51" i="19"/>
  <c r="D50" i="19"/>
  <c r="J72" i="4" s="1"/>
  <c r="M7" i="14" s="1"/>
  <c r="M29" i="14" s="1"/>
  <c r="D49" i="19"/>
  <c r="D48" i="19"/>
  <c r="I47" i="19"/>
  <c r="H47" i="19"/>
  <c r="M24" i="14" s="1"/>
  <c r="M26" i="14" s="1"/>
  <c r="G47" i="19"/>
  <c r="M15" i="14"/>
  <c r="M17" i="14" s="1"/>
  <c r="D46" i="19"/>
  <c r="D45" i="19"/>
  <c r="D44" i="19"/>
  <c r="D43" i="19"/>
  <c r="D42" i="19"/>
  <c r="D41" i="19"/>
  <c r="D40" i="19"/>
  <c r="D39" i="19"/>
  <c r="J61" i="4" s="1"/>
  <c r="D38" i="19"/>
  <c r="D37" i="19"/>
  <c r="J59" i="4" s="1"/>
  <c r="I36" i="19"/>
  <c r="H36" i="19"/>
  <c r="G36" i="19"/>
  <c r="F36" i="19"/>
  <c r="E36" i="19"/>
  <c r="D30" i="19"/>
  <c r="J52" i="4" s="1"/>
  <c r="D29" i="19"/>
  <c r="D28" i="19"/>
  <c r="J50" i="4" s="1"/>
  <c r="D27" i="19"/>
  <c r="J49" i="4" s="1"/>
  <c r="I26" i="19"/>
  <c r="H26" i="19"/>
  <c r="G26" i="19"/>
  <c r="F26" i="19"/>
  <c r="E26" i="19"/>
  <c r="I25" i="19"/>
  <c r="G25" i="19"/>
  <c r="D24" i="19"/>
  <c r="D23" i="19"/>
  <c r="D22" i="19"/>
  <c r="D21" i="19"/>
  <c r="D20" i="19"/>
  <c r="D19" i="19"/>
  <c r="D10" i="19"/>
  <c r="D9" i="19"/>
  <c r="D60" i="18"/>
  <c r="D59" i="18"/>
  <c r="D58" i="18"/>
  <c r="D57" i="18"/>
  <c r="D56" i="18"/>
  <c r="D55" i="18"/>
  <c r="D54" i="18"/>
  <c r="D53" i="18"/>
  <c r="D52" i="18"/>
  <c r="D51" i="18"/>
  <c r="D50" i="18"/>
  <c r="I72" i="4" s="1"/>
  <c r="I69" i="4" s="1"/>
  <c r="D49" i="18"/>
  <c r="I71" i="4" s="1"/>
  <c r="D48" i="18"/>
  <c r="I47" i="18"/>
  <c r="H47" i="18"/>
  <c r="L24" i="14" s="1"/>
  <c r="L26" i="14" s="1"/>
  <c r="G47" i="18"/>
  <c r="D46" i="18"/>
  <c r="D45" i="18"/>
  <c r="D44" i="18"/>
  <c r="D43" i="18"/>
  <c r="D42" i="18"/>
  <c r="D41" i="18"/>
  <c r="D40" i="18"/>
  <c r="D39" i="18"/>
  <c r="I61" i="4" s="1"/>
  <c r="D38" i="18"/>
  <c r="D37" i="18"/>
  <c r="I59" i="4" s="1"/>
  <c r="I58" i="4" s="1"/>
  <c r="I36" i="18"/>
  <c r="H36" i="18"/>
  <c r="G36" i="18"/>
  <c r="F36" i="18"/>
  <c r="E36" i="18"/>
  <c r="D30" i="18"/>
  <c r="I52" i="4" s="1"/>
  <c r="D29" i="18"/>
  <c r="D28" i="18"/>
  <c r="I50" i="4" s="1"/>
  <c r="D27" i="18"/>
  <c r="I49" i="4" s="1"/>
  <c r="I26" i="18"/>
  <c r="H26" i="18"/>
  <c r="G26" i="18"/>
  <c r="F26" i="18"/>
  <c r="E26" i="18"/>
  <c r="I25" i="18"/>
  <c r="G25" i="18"/>
  <c r="D24" i="18"/>
  <c r="D23" i="18"/>
  <c r="D22" i="18"/>
  <c r="D21" i="18"/>
  <c r="D20" i="18"/>
  <c r="D19" i="18"/>
  <c r="D10" i="18"/>
  <c r="D9" i="18"/>
  <c r="E25" i="18" l="1"/>
  <c r="E14" i="18" s="1"/>
  <c r="L7" i="14"/>
  <c r="L29" i="14" s="1"/>
  <c r="D26" i="19"/>
  <c r="D26" i="18"/>
  <c r="H25" i="18"/>
  <c r="J48" i="4"/>
  <c r="J58" i="4"/>
  <c r="E25" i="19"/>
  <c r="E14" i="19" s="1"/>
  <c r="D36" i="18"/>
  <c r="I48" i="4"/>
  <c r="I47" i="4" s="1"/>
  <c r="H25" i="19"/>
  <c r="D36" i="19"/>
  <c r="F47" i="19"/>
  <c r="F47" i="18"/>
  <c r="H13" i="19" l="1"/>
  <c r="H11" i="19" s="1"/>
  <c r="H13" i="18"/>
  <c r="H17" i="18" s="1"/>
  <c r="H11" i="18" s="1"/>
  <c r="F25" i="19"/>
  <c r="F18" i="19" s="1"/>
  <c r="D18" i="19" s="1"/>
  <c r="J40" i="4" s="1"/>
  <c r="M18" i="14"/>
  <c r="M21" i="14" s="1"/>
  <c r="F25" i="18"/>
  <c r="F18" i="18" s="1"/>
  <c r="D18" i="18" s="1"/>
  <c r="I40" i="4" s="1"/>
  <c r="L18" i="14"/>
  <c r="L21" i="14" s="1"/>
  <c r="J47" i="4"/>
  <c r="D47" i="19"/>
  <c r="E13" i="19"/>
  <c r="D13" i="19" s="1"/>
  <c r="D14" i="19"/>
  <c r="J36" i="4" s="1"/>
  <c r="D47" i="18"/>
  <c r="D14" i="18"/>
  <c r="I36" i="4" s="1"/>
  <c r="E13" i="18"/>
  <c r="D13" i="18" s="1"/>
  <c r="I35" i="4" s="1"/>
  <c r="D25" i="18" l="1"/>
  <c r="D25" i="19"/>
  <c r="F17" i="19"/>
  <c r="F11" i="19" s="1"/>
  <c r="M14" i="14"/>
  <c r="F17" i="18"/>
  <c r="F11" i="18" s="1"/>
  <c r="L14" i="14"/>
  <c r="J35" i="4"/>
  <c r="E11" i="19"/>
  <c r="D17" i="19"/>
  <c r="J39" i="4" s="1"/>
  <c r="E11" i="18"/>
  <c r="D17" i="18"/>
  <c r="I39" i="4" s="1"/>
  <c r="I33" i="4" s="1"/>
  <c r="D11" i="18" l="1"/>
  <c r="J33" i="4"/>
  <c r="D11" i="19"/>
  <c r="D19" i="15" l="1"/>
  <c r="D20" i="15"/>
  <c r="D21" i="15"/>
  <c r="D9" i="15"/>
  <c r="K18" i="14" l="1"/>
  <c r="K21" i="14" s="1"/>
  <c r="G47" i="15"/>
  <c r="K24" i="14"/>
  <c r="K26" i="14" s="1"/>
  <c r="I47" i="15"/>
  <c r="F36" i="15"/>
  <c r="G36" i="15"/>
  <c r="H36" i="15"/>
  <c r="I36" i="15"/>
  <c r="G26" i="15"/>
  <c r="H26" i="15"/>
  <c r="I26" i="15"/>
  <c r="G25" i="15"/>
  <c r="I25" i="15"/>
  <c r="K15" i="14"/>
  <c r="K17" i="14" s="1"/>
  <c r="D40" i="15"/>
  <c r="D41" i="15"/>
  <c r="D42" i="15"/>
  <c r="D43" i="15"/>
  <c r="D44" i="15"/>
  <c r="D45" i="15"/>
  <c r="D46" i="15"/>
  <c r="D48" i="15"/>
  <c r="D49" i="15"/>
  <c r="H71" i="4" s="1"/>
  <c r="D50" i="15"/>
  <c r="H72" i="4" s="1"/>
  <c r="E26" i="15"/>
  <c r="E36" i="15"/>
  <c r="F25" i="15" l="1"/>
  <c r="F18" i="15" s="1"/>
  <c r="H25" i="15"/>
  <c r="H13" i="15" s="1"/>
  <c r="K14" i="14"/>
  <c r="D47" i="15"/>
  <c r="E25" i="15"/>
  <c r="E14" i="15" s="1"/>
  <c r="E13" i="15" s="1"/>
  <c r="D24" i="15"/>
  <c r="D26" i="15"/>
  <c r="D27" i="15"/>
  <c r="H49" i="4" s="1"/>
  <c r="D28" i="15"/>
  <c r="H50" i="4" s="1"/>
  <c r="D29" i="15"/>
  <c r="D30" i="15"/>
  <c r="H52" i="4" s="1"/>
  <c r="D37" i="15"/>
  <c r="H59" i="4" s="1"/>
  <c r="D38" i="15"/>
  <c r="H60" i="4" s="1"/>
  <c r="D39" i="15"/>
  <c r="H61" i="4" s="1"/>
  <c r="D51" i="15"/>
  <c r="D52" i="15"/>
  <c r="D53" i="15"/>
  <c r="D54" i="15"/>
  <c r="D55" i="15"/>
  <c r="D56" i="15"/>
  <c r="D57" i="15"/>
  <c r="D58" i="15"/>
  <c r="D59" i="15"/>
  <c r="D60" i="15"/>
  <c r="D23" i="15"/>
  <c r="D22" i="15"/>
  <c r="D10" i="15"/>
  <c r="D13" i="15" l="1"/>
  <c r="H35" i="4" s="1"/>
  <c r="F17" i="15"/>
  <c r="F11" i="15" s="1"/>
  <c r="D18" i="15"/>
  <c r="H40" i="4" s="1"/>
  <c r="H58" i="4"/>
  <c r="H48" i="4"/>
  <c r="D14" i="15"/>
  <c r="H36" i="4" s="1"/>
  <c r="H11" i="15"/>
  <c r="D25" i="15"/>
  <c r="E11" i="15"/>
  <c r="D36" i="15"/>
  <c r="D11" i="15" l="1"/>
  <c r="D17" i="15"/>
  <c r="H39" i="4" s="1"/>
  <c r="H33" i="4" s="1"/>
  <c r="K7" i="14" l="1"/>
  <c r="K29" i="14" s="1"/>
  <c r="H47" i="4"/>
</calcChain>
</file>

<file path=xl/comments1.xml><?xml version="1.0" encoding="utf-8"?>
<comments xmlns="http://schemas.openxmlformats.org/spreadsheetml/2006/main">
  <authors>
    <author>Автор</author>
  </authors>
  <commentList>
    <comment ref="A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1.4</t>
        </r>
      </text>
    </comment>
    <comment ref="A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1.5</t>
        </r>
      </text>
    </comment>
    <comment ref="A4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1.6</t>
        </r>
      </text>
    </comment>
    <comment ref="A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1.7</t>
        </r>
      </text>
    </comment>
    <comment ref="A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1.7</t>
        </r>
      </text>
    </comment>
    <comment ref="A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1.10</t>
        </r>
      </text>
    </comment>
    <comment ref="A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1.11</t>
        </r>
      </text>
    </comment>
    <comment ref="A5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в расчетах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1.4</t>
        </r>
      </text>
    </comment>
    <comment ref="A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1.5</t>
        </r>
      </text>
    </comment>
    <comment ref="A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1.6</t>
        </r>
      </text>
    </comment>
    <comment ref="A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1.7</t>
        </r>
      </text>
    </comment>
    <comment ref="A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1.7</t>
        </r>
      </text>
    </commen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1.10</t>
        </r>
      </text>
    </comment>
    <comment ref="A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1.11</t>
        </r>
      </text>
    </comment>
    <comment ref="A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в расчетах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1.4</t>
        </r>
      </text>
    </comment>
    <comment ref="A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1.5</t>
        </r>
      </text>
    </comment>
    <comment ref="A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1.6</t>
        </r>
      </text>
    </comment>
    <comment ref="A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1.7</t>
        </r>
      </text>
    </comment>
    <comment ref="A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1.7</t>
        </r>
      </text>
    </commen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1.10</t>
        </r>
      </text>
    </comment>
    <comment ref="A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1.11</t>
        </r>
      </text>
    </comment>
    <comment ref="A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в расчетах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A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1.4</t>
        </r>
      </text>
    </comment>
    <comment ref="A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1.5</t>
        </r>
      </text>
    </comment>
    <comment ref="A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1.6</t>
        </r>
      </text>
    </comment>
    <comment ref="A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1.7</t>
        </r>
      </text>
    </comment>
    <comment ref="A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1.7</t>
        </r>
      </text>
    </commen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1.10</t>
        </r>
      </text>
    </comment>
    <comment ref="A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1.11</t>
        </r>
      </text>
    </comment>
    <comment ref="A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в расчетах</t>
        </r>
      </text>
    </comment>
  </commentList>
</comments>
</file>

<file path=xl/sharedStrings.xml><?xml version="1.0" encoding="utf-8"?>
<sst xmlns="http://schemas.openxmlformats.org/spreadsheetml/2006/main" count="585" uniqueCount="204">
  <si>
    <t>Наименование показателя</t>
  </si>
  <si>
    <t>Код строки</t>
  </si>
  <si>
    <t>Код по бюджетной классификации Российской Федерации</t>
  </si>
  <si>
    <t>х</t>
  </si>
  <si>
    <t>0001</t>
  </si>
  <si>
    <t>Прочие выплаты, всего</t>
  </si>
  <si>
    <t>0002</t>
  </si>
  <si>
    <t>Коды</t>
  </si>
  <si>
    <t>Единица измерения: руб</t>
  </si>
  <si>
    <t xml:space="preserve">Сумма </t>
  </si>
  <si>
    <t>доходы от штрафов, пеней, иных сумм принудительного изъятия</t>
  </si>
  <si>
    <t>субсидии на осуществление капитальных вложений</t>
  </si>
  <si>
    <t>(подпись)                      (расшифровка подписи)</t>
  </si>
  <si>
    <t xml:space="preserve">Приложение 1 к Порядку составления и утверждения плана финансово-хозяйственной деятельности муниципальных учреждений Жуковского района и Жуковского городского поселения </t>
  </si>
  <si>
    <t>"Утверждаю"</t>
  </si>
  <si>
    <t>доходы от операций с активами</t>
  </si>
  <si>
    <t>прочие поступления</t>
  </si>
  <si>
    <t xml:space="preserve">из них: возврат в  бюджет средств субсидии
</t>
  </si>
  <si>
    <t>(наименование должности,уполномоченного лица)</t>
  </si>
  <si>
    <t xml:space="preserve">(наименование органа-учредителя (учреждения) </t>
  </si>
  <si>
    <t>Раздел 1.  Поступления  и выплаты</t>
  </si>
  <si>
    <t>из них: увеличение остатков денежных средств за счет возврата дебиторской задолженности прошлых лет</t>
  </si>
  <si>
    <t xml:space="preserve">  в том числе: пособия, компенсации и иные социальные выплаты гражданам, кроме публичных нормативных обязательств</t>
  </si>
  <si>
    <t xml:space="preserve">    уплата налогов, сборов и иных платежей, всего</t>
  </si>
  <si>
    <t>в том числе: налог на имущество организаций и земельный налог</t>
  </si>
  <si>
    <t>безвозмездные перечисления организациям и физическим лицам, всего</t>
  </si>
  <si>
    <t>прочие выплаты (кроме выплат на закупку товаров, работ и услуг), всего</t>
  </si>
  <si>
    <t>в том числе: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</si>
  <si>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капитальные вложения в объекты муниципальной собственности, всего</t>
  </si>
  <si>
    <t>1000</t>
  </si>
  <si>
    <t>Учреждение _____________________________________________________________________________________________________</t>
  </si>
  <si>
    <t xml:space="preserve"> Дата</t>
  </si>
  <si>
    <t>___________________________________</t>
  </si>
  <si>
    <t>_______________________________________________</t>
  </si>
  <si>
    <t>Управление образования администрации Жуковского района</t>
  </si>
  <si>
    <t>Объем финансового обеспечения, руб (с точностью до двух знаков после запятой - 0,00)</t>
  </si>
  <si>
    <t>всего</t>
  </si>
  <si>
    <t>в том числе</t>
  </si>
  <si>
    <t>субсидия на финансовое обеспечение выполнения муниципального задания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</si>
  <si>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</si>
  <si>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</si>
  <si>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</si>
  <si>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Показатели по поступлениям и выплатам учреждения                                                                            на  2021 г.</t>
  </si>
  <si>
    <t>Показатели по поступлениям и выплатам учреждения                                                                            на  2022 г.</t>
  </si>
  <si>
    <t>№ 
п/п</t>
  </si>
  <si>
    <t>Коды 
строк</t>
  </si>
  <si>
    <t>Год начала закупки</t>
  </si>
  <si>
    <t>за пределами  планового периода</t>
  </si>
  <si>
    <t>4</t>
  </si>
  <si>
    <t>5</t>
  </si>
  <si>
    <t>6</t>
  </si>
  <si>
    <t>7</t>
  </si>
  <si>
    <t>8</t>
  </si>
  <si>
    <t>1.1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</si>
  <si>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</si>
  <si>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</si>
  <si>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</si>
  <si>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</si>
  <si>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</si>
  <si>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</si>
  <si>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</si>
  <si>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</si>
  <si>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26410</t>
  </si>
  <si>
    <t>1.4.1.1.</t>
  </si>
  <si>
    <t>26411</t>
  </si>
  <si>
    <t>1.4.1.2.</t>
  </si>
  <si>
    <t>26412</t>
  </si>
  <si>
    <t>1.4.2</t>
  </si>
  <si>
    <t>за счет субсидии,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</si>
  <si>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</si>
  <si>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</si>
  <si>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</si>
  <si>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1.4.2.2.</t>
  </si>
  <si>
    <t>26422</t>
  </si>
  <si>
    <t>1.4.3.</t>
  </si>
  <si>
    <t>26430</t>
  </si>
  <si>
    <t>1.4.5.</t>
  </si>
  <si>
    <t>26450</t>
  </si>
  <si>
    <t>1.4.5.1</t>
  </si>
  <si>
    <t>26451</t>
  </si>
  <si>
    <t>1.4.5.2</t>
  </si>
  <si>
    <t>26452</t>
  </si>
  <si>
    <t>2.</t>
  </si>
  <si>
    <t>26500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</si>
  <si>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</si>
  <si>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  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</si>
  <si>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</si>
  <si>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</si>
  <si>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</si>
  <si>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</si>
  <si>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</si>
  <si>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</si>
  <si>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(телефон)</t>
  </si>
  <si>
    <t>________________________________________________________________</t>
  </si>
  <si>
    <t>Начальник  УО администрации Жуковского района</t>
  </si>
  <si>
    <t>План финансово-хозяйственной деятельности на 2021г.</t>
  </si>
  <si>
    <t>(на 2021г. и плановый период 2022 и 2023 годов)</t>
  </si>
  <si>
    <t>по Сводному реестру</t>
  </si>
  <si>
    <t>КПП</t>
  </si>
  <si>
    <t>глава по БК</t>
  </si>
  <si>
    <t>ОКЕИ</t>
  </si>
  <si>
    <t>ИНН</t>
  </si>
  <si>
    <t>Орган осуществляющий функции и полномочия</t>
  </si>
  <si>
    <t>учредителя________________________________________________________________________________________________________________</t>
  </si>
  <si>
    <t>Вид документа_____________________________________________________________________________________________________________</t>
  </si>
  <si>
    <t>(первичный - "0" ; уточненный - "1"  "2"…….)2</t>
  </si>
  <si>
    <t>0_____________________________________________________________________________</t>
  </si>
  <si>
    <r>
      <t>Код по бюджетной классификации Российской Федерации</t>
    </r>
    <r>
      <rPr>
        <vertAlign val="superscript"/>
        <sz val="12"/>
        <color theme="1"/>
        <rFont val="Times New Roman Cyr"/>
        <charset val="204"/>
      </rPr>
      <t>3</t>
    </r>
  </si>
  <si>
    <r>
      <t>Аналитический код</t>
    </r>
    <r>
      <rPr>
        <vertAlign val="superscript"/>
        <sz val="12"/>
        <color theme="1"/>
        <rFont val="Times New Roman Cyr"/>
        <charset val="204"/>
      </rPr>
      <t>4</t>
    </r>
  </si>
  <si>
    <t>за пределами планового периода</t>
  </si>
  <si>
    <r>
      <t>Остаток средств на начало текущего финансового года</t>
    </r>
    <r>
      <rPr>
        <vertAlign val="superscript"/>
        <sz val="12"/>
        <rFont val="Times New Roman Cyr"/>
        <charset val="204"/>
      </rPr>
      <t>5</t>
    </r>
    <r>
      <rPr>
        <sz val="12"/>
        <rFont val="Times New Roman Cyr"/>
        <family val="1"/>
        <charset val="204"/>
      </rPr>
      <t>, всего</t>
    </r>
  </si>
  <si>
    <r>
      <t>Остаток средств на конец текущего финансового года</t>
    </r>
    <r>
      <rPr>
        <vertAlign val="superscript"/>
        <sz val="12"/>
        <color theme="1"/>
        <rFont val="Times New Roman Cyr"/>
        <charset val="204"/>
      </rPr>
      <t>5</t>
    </r>
    <r>
      <rPr>
        <sz val="12"/>
        <color theme="1"/>
        <rFont val="Times New Roman Cyr"/>
        <family val="1"/>
        <charset val="204"/>
      </rPr>
      <t>, всего</t>
    </r>
  </si>
  <si>
    <t>Поступления, всего:</t>
  </si>
  <si>
    <t>в том числе:доходы от собственности</t>
  </si>
  <si>
    <t>доходы от оказания услуг, работ, компенсации затрат учреждений, всего</t>
  </si>
  <si>
    <t>в том числе: субсидии на финансовое обеспечение выполнения муниципального задания за счет средств бюджета муниципального округа</t>
  </si>
  <si>
    <t>доходы от оказания платных услуг (выполнения работ)</t>
  </si>
  <si>
    <t>безвозмездные денежные поступления, всего</t>
  </si>
  <si>
    <t>в том числе: субсидии на иные цели</t>
  </si>
  <si>
    <t xml:space="preserve">      субсидии на осуществление капитальных вложений</t>
  </si>
  <si>
    <t xml:space="preserve">      прочие безвозмездные поступления</t>
  </si>
  <si>
    <t>прочие доходы, всего</t>
  </si>
  <si>
    <t xml:space="preserve"> Выплаты, всего:</t>
  </si>
  <si>
    <t>в том числе: на выплаты персоналу, всего</t>
  </si>
  <si>
    <t xml:space="preserve">      в том числе: оплата труда</t>
  </si>
  <si>
    <t xml:space="preserve">     прочие выплаты персоналу, в том числе компенсационного характера                     </t>
  </si>
  <si>
    <t xml:space="preserve">     иные выплаты,за исключением фонда оплаты труда учреждения, для выполнения отдельных полномочий                     </t>
  </si>
  <si>
    <t xml:space="preserve">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</si>
  <si>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социальные и иные выплаты населению, всего</t>
  </si>
  <si>
    <t xml:space="preserve">           приобретение товаров, работ,услуг в пользу граждан в целях их социального обеспечения  </t>
  </si>
  <si>
    <t xml:space="preserve">         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</si>
  <si>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 xml:space="preserve">          иные выплаты населению</t>
  </si>
  <si>
    <t xml:space="preserve">            иные налоги (включаемые в состав расходов) в бюджеты бюджетной системы Российской Федерации, а также государственная пошлина</t>
  </si>
  <si>
    <t xml:space="preserve">       уплата штрафов (в том числе административных), пеней, иных платежей</t>
  </si>
  <si>
    <t xml:space="preserve">  из них: гранты,предоставляемые бюджетным учреждениям</t>
  </si>
  <si>
    <t xml:space="preserve">               гранты,предоставляемые автономным учреждениям</t>
  </si>
  <si>
    <t xml:space="preserve">               гранты иным некоммерческим организациям
</t>
  </si>
  <si>
    <t xml:space="preserve">               гранты юридическим лицам (кроме некоммерческих организаций), индивидуальным предпринимателям
</t>
  </si>
  <si>
    <r>
      <t xml:space="preserve">     выплаты на закупку товаров, работ, услуг, всего</t>
    </r>
    <r>
      <rPr>
        <vertAlign val="superscript"/>
        <sz val="12"/>
        <rFont val="Times New Roman Cyr"/>
        <charset val="204"/>
      </rPr>
      <t>6</t>
    </r>
  </si>
  <si>
    <t xml:space="preserve">    из них: закупку научно-исследовательских, опытно-конструкторских и технологических работ</t>
  </si>
  <si>
    <t xml:space="preserve">
закупку товаров, работ, услуг в целях капитального ремонта муниципального имущества</t>
  </si>
  <si>
    <t>прочую закупку товаров, работ, услуг</t>
  </si>
  <si>
    <t>закупку энергетических ресурсов</t>
  </si>
  <si>
    <t>в том числе: приобретение объектов недвижимого имущества</t>
  </si>
  <si>
    <t>строительство (реконструкция) объектов недвижимого имущества</t>
  </si>
  <si>
    <r>
      <t xml:space="preserve"> Выплаты, уменьшающие доход, всего</t>
    </r>
    <r>
      <rPr>
        <b/>
        <vertAlign val="superscript"/>
        <sz val="12"/>
        <rFont val="Times New Roman Cyr"/>
        <charset val="204"/>
      </rPr>
      <t>7</t>
    </r>
  </si>
  <si>
    <r>
      <t>в том числе: налог на прибыль</t>
    </r>
    <r>
      <rPr>
        <vertAlign val="superscript"/>
        <sz val="12"/>
        <rFont val="Times New Roman Cyr"/>
        <charset val="204"/>
      </rPr>
      <t>7</t>
    </r>
  </si>
  <si>
    <r>
      <t>налог на добавленную стоимость</t>
    </r>
    <r>
      <rPr>
        <vertAlign val="superscript"/>
        <sz val="12"/>
        <rFont val="Times New Roman Cyr"/>
        <charset val="204"/>
      </rPr>
      <t>7</t>
    </r>
  </si>
  <si>
    <r>
      <t>прочие налоги, уменьшающие доход</t>
    </r>
    <r>
      <rPr>
        <vertAlign val="superscript"/>
        <sz val="12"/>
        <rFont val="Times New Roman Cyr"/>
        <charset val="204"/>
      </rPr>
      <t>7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</si>
  <si>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В случае утверждения решения о бюджете на текущий финансовый год и плановый период </t>
    </r>
  </si>
  <si>
    <t xml:space="preserve">2 При составлении уточненного Плана указывается номер очередного внесения изменения в приложение (например, "1", "2", "3", "….") </t>
  </si>
  <si>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В графе 3 отражаются: по строкам 1100-1600 - коды аналитической группы подвида доходов бюджетной классификации доходов бюджетов; по строкам 1700-1710 - коды аналитической группы вида источников финансирования дефицитов бюджетов классификации источников финансирования дефицитов бюджетов; по счтрокам 2000-2720 - коды видов расходов бюджетов классификации расходов бюджетов; по строкам 3000-3030 - коды аналитической группы подвида доходов бюджетов классификации доходов бюджетов, по которым планируется уплата налогов, уменьшающих доход; 
по строкам 4000-4010 - коды аналитической группы вида источников финансирования дефицитов бюджетов классификации источников финансирования дефицитов бюджетов</t>
    </r>
  </si>
  <si>
    <t>4 Отражаются КОСГУ по решению органа, осуществляющего функции и полномочия учредителя</t>
  </si>
  <si>
    <r>
      <rPr>
        <vertAlign val="superscript"/>
        <sz val="11"/>
        <color theme="1"/>
        <rFont val="Times New Roman"/>
        <family val="1"/>
        <charset val="204"/>
      </rPr>
      <t>5</t>
    </r>
    <r>
      <rPr>
        <sz val="11"/>
        <color theme="1"/>
        <rFont val="Times New Roman"/>
        <family val="1"/>
        <charset val="204"/>
      </rPr>
      <t>По строкам 0001 и 0002  указываются планируемые суммы остатков средств на начало и на конец планируемого года на этапе формирования проекта Плана по решению органа, осуществляющего функции и полномочия учредителя, либо указываются фактические остатки средств при внесении изменений в утвержденный План после завершения отчетного финансового года.</t>
    </r>
  </si>
  <si>
    <r>
      <rPr>
        <vertAlign val="superscript"/>
        <sz val="11"/>
        <color theme="1"/>
        <rFont val="Times New Roman"/>
        <family val="1"/>
        <charset val="204"/>
      </rPr>
      <t>6</t>
    </r>
    <r>
      <rPr>
        <sz val="11"/>
        <color theme="1"/>
        <rFont val="Times New Roman"/>
        <family val="1"/>
        <charset val="204"/>
      </rPr>
      <t>Показатели выплат по расходам на закупку товаров, работ, услуг, отраженные в троке 26000 Раздела 1 "Поступления и выплаты" Плана, подлежат детализации в Разделе 2 "Сведения по выплатам на закупку товаров, работ, услуг" Плана.</t>
    </r>
  </si>
  <si>
    <r>
      <rPr>
        <vertAlign val="superscript"/>
        <sz val="11"/>
        <color theme="1"/>
        <rFont val="Times New Roman"/>
        <family val="1"/>
        <charset val="204"/>
      </rPr>
      <t>7</t>
    </r>
    <r>
      <rPr>
        <sz val="11"/>
        <color theme="1"/>
        <rFont val="Times New Roman"/>
        <family val="1"/>
        <charset val="204"/>
      </rPr>
      <t>Показатели отражаются со знаком "минус"</t>
    </r>
  </si>
  <si>
    <t>на 2021 г.
текущий  
финансовый год</t>
  </si>
  <si>
    <t>на 2022 г.
первый год планового периода</t>
  </si>
  <si>
    <t>на 2023 г.
второй год планового периода</t>
  </si>
  <si>
    <r>
      <t>Раздел 2. Сведения по выплатам  на закупки товаров, работ, услуг</t>
    </r>
    <r>
      <rPr>
        <b/>
        <vertAlign val="superscript"/>
        <sz val="14"/>
        <color theme="1"/>
        <rFont val="Times New Roman"/>
        <family val="1"/>
        <charset val="204"/>
      </rPr>
      <t>8</t>
    </r>
  </si>
  <si>
    <r>
      <t>Код по бюджетной классификации Российской Федерации</t>
    </r>
    <r>
      <rPr>
        <vertAlign val="superscript"/>
        <sz val="12"/>
        <color theme="1"/>
        <rFont val="Times New Roman"/>
        <family val="1"/>
        <charset val="204"/>
      </rPr>
      <t>9</t>
    </r>
  </si>
  <si>
    <t>9</t>
  </si>
  <si>
    <r>
      <t>Выплаты на закупку товаров, работ, услуг, всего</t>
    </r>
    <r>
      <rPr>
        <b/>
        <vertAlign val="superscript"/>
        <sz val="12"/>
        <color theme="1"/>
        <rFont val="Times New Roman"/>
        <family val="1"/>
        <charset val="204"/>
      </rPr>
      <t>10</t>
    </r>
  </si>
  <si>
    <r>
      <t xml:space="preserve"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(далее-Федеральный закон № 44-ФЗ) и Федерального закона от 18 июля 2011 г. № 223-ФЗ "О закупках товаров, работ, услуг отдельными видами юридических лиц" (далее - Федеральный закон № 223-ФЗ) </t>
    </r>
    <r>
      <rPr>
        <vertAlign val="superscript"/>
        <sz val="12"/>
        <rFont val="Times New Roman"/>
        <family val="1"/>
        <charset val="204"/>
      </rPr>
      <t>11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</si>
  <si>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  </r>
    <r>
      <rPr>
        <vertAlign val="superscript"/>
        <sz val="12"/>
        <rFont val="Times New Roman"/>
        <family val="1"/>
        <charset val="204"/>
      </rPr>
      <t>11</t>
    </r>
  </si>
  <si>
    <r>
  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223-ФЗ, всего</t>
    </r>
    <r>
      <rPr>
        <vertAlign val="superscript"/>
        <sz val="12"/>
        <rFont val="Times New Roman"/>
        <family val="1"/>
        <charset val="204"/>
      </rPr>
      <t>12</t>
    </r>
  </si>
  <si>
    <t>1.3.1</t>
  </si>
  <si>
    <t>в том числе: в соответствии с Федеральным законом № 44-ФЗ, всего</t>
  </si>
  <si>
    <t>26310</t>
  </si>
  <si>
    <r>
      <t>из них</t>
    </r>
    <r>
      <rPr>
        <vertAlign val="superscript"/>
        <sz val="12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:</t>
    </r>
  </si>
  <si>
    <t>1.3.2</t>
  </si>
  <si>
    <t xml:space="preserve">                     в соответствии с Федеральным законом № 223-ФЗ</t>
  </si>
  <si>
    <t>26320</t>
  </si>
  <si>
    <r>
  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  </r>
    <r>
      <rPr>
        <vertAlign val="superscript"/>
        <sz val="12"/>
        <rFont val="Times New Roman"/>
        <family val="1"/>
        <charset val="204"/>
      </rPr>
      <t>12</t>
    </r>
  </si>
  <si>
    <t>в том числе: за счет субсидий, предоставляемых на финансовое обеспечение выполнения муниципального задания, всего</t>
  </si>
  <si>
    <t xml:space="preserve">в том числе: в соответствии с Федеральным законом № 44-ФЗ </t>
  </si>
  <si>
    <r>
      <t>в соответствии с Федеральным законом  № 223-ФЗ</t>
    </r>
    <r>
      <rPr>
        <vertAlign val="superscript"/>
        <sz val="12"/>
        <rFont val="Times New Roman"/>
        <family val="1"/>
        <charset val="204"/>
      </rPr>
      <t>13</t>
    </r>
  </si>
  <si>
    <r>
      <t>за счет субсидий, предоставленных  на осуществление капитальных вложений</t>
    </r>
    <r>
      <rPr>
        <vertAlign val="superscript"/>
        <sz val="12"/>
        <rFont val="Times New Roman"/>
        <family val="1"/>
        <charset val="204"/>
      </rPr>
      <t>14</t>
    </r>
  </si>
  <si>
    <t>за счет прочих источников финансового обеспечения, всего</t>
  </si>
  <si>
    <t>в соответствии с Федеральным законом  № 223-ФЗ</t>
  </si>
  <si>
    <r>
      <t>Итого по контрактам, планируемым к заключению в соответствующем финансовом году в соответствии с Федеральным законом  № 44-ФЗ  по соответствующему году закупки, всего</t>
    </r>
    <r>
      <rPr>
        <vertAlign val="superscript"/>
        <sz val="12"/>
        <rFont val="Times New Roman"/>
        <family val="1"/>
        <charset val="204"/>
      </rPr>
      <t>15</t>
    </r>
    <r>
      <rPr>
        <sz val="12"/>
        <rFont val="Times New Roman"/>
        <family val="1"/>
        <charset val="204"/>
      </rPr>
      <t xml:space="preserve"> </t>
    </r>
  </si>
  <si>
    <t>в том числе по году начала закупки</t>
  </si>
  <si>
    <t>26510</t>
  </si>
  <si>
    <t>26610</t>
  </si>
  <si>
    <r>
      <rPr>
        <vertAlign val="superscript"/>
        <sz val="10"/>
        <color theme="1"/>
        <rFont val="Times New Roman"/>
        <family val="1"/>
        <charset val="204"/>
      </rPr>
      <t>8</t>
    </r>
    <r>
      <rPr>
        <sz val="10"/>
        <color theme="1"/>
        <rFont val="Times New Roman"/>
        <family val="1"/>
        <charset val="204"/>
      </rPr>
      <t xml:space="preserve"> В раделе 2 "Сведения по выплатам на закупку товаров, работ, услуг" Плана детализируются показатели выплат по расходам на закупку товаров, работ, услуг, отраженные по соответствующим строкам Раздела 1 "Поступления и выплаты" Плана.</t>
    </r>
  </si>
  <si>
    <r>
      <t xml:space="preserve">9 </t>
    </r>
    <r>
      <rPr>
        <sz val="10"/>
        <color theme="1"/>
        <rFont val="Times New Roman"/>
        <family val="1"/>
        <charset val="204"/>
      </rPr>
      <t>В случаях, если учреждению предоставляются субсидия на иные цели, субсидия на осуществление капитальных вложений или грант в форме субсидии в соответствии с абзацем первым пункта 4 статьи 78.1 Бюджетного кодекса Российский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2018г. № 204 «О национальных целях и стратегических задач развития Российской Федерации на период до 2024 года» или регионального проекта, обеспечивающего достижение целей, показателей и результатов федерального проекта, показатели строк 26310, 26421, 26430 и 26451 Раздела 2 «Сведения по выплатам на закупку товаров, работ, услуг» детализируются по коду целевой статьи (8-17 разряды кода классификации расходов бюджетов, при этом в рамках реализации регионального проекта в 8-10 разрядах могут указываться нули.</t>
    </r>
  </si>
  <si>
    <r>
      <rPr>
        <vertAlign val="superscript"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>Плановые показатели выплат на закупку товаров, работ, услуг по строке 26000 Раздела "Сведения по выплатам на закупку товаров, работ, услуг" Плана рапределяются на выплаты по контрактам (договорам), заключенным (планируемым к заключению) в соответствии с гражданским законодательством Российской Федерации  (строки 26100 и 26200), а также по контрактам (договорам), заключаемым в соответствии с требованиями  законодательства Российской Федерации и иных нормативных правовых актов о контрактной системе в сфере закупок товаров, работ, услуг для государственных и муниципальных нужд, с детализацией указанных выплат по контрактам (договорам), заключенным до начала текущего финансового года (строка 26300) и планируемым к заключению в соответствующем финансовом году (строка 26400) и должны соответствовать показателям соответствующих граф по строке 2600 Раздела 1 «Поступления и выплаты» Плана.</t>
    </r>
  </si>
  <si>
    <r>
      <rPr>
        <vertAlign val="superscript"/>
        <sz val="10"/>
        <color theme="1"/>
        <rFont val="Times New Roman"/>
        <family val="1"/>
        <charset val="204"/>
      </rPr>
      <t>11</t>
    </r>
    <r>
      <rPr>
        <sz val="10"/>
        <color theme="1"/>
        <rFont val="Times New Roman"/>
        <family val="1"/>
        <charset val="204"/>
      </rPr>
      <t>Указывается сумма договоров (контрактов), заключенных без учета требований Федерального закона № 44-ФЗ и Федерального закона № 223-ФЗ, в случаях, предусмотренных указанными федеральными законами.</t>
    </r>
  </si>
  <si>
    <r>
      <rPr>
        <vertAlign val="superscript"/>
        <sz val="10"/>
        <color theme="1"/>
        <rFont val="Times New Roman"/>
        <family val="1"/>
        <charset val="204"/>
      </rPr>
      <t>12</t>
    </r>
    <r>
      <rPr>
        <sz val="10"/>
        <color theme="1"/>
        <rFont val="Times New Roman"/>
        <family val="1"/>
        <charset val="204"/>
      </rPr>
      <t>Указывается сумма закупок товаров, работ, услуг, осуществляемых в соответствии с Федеральным законам № 44-ФЗ и Федеральным законом № 223-ФЗ</t>
    </r>
  </si>
  <si>
    <r>
      <rPr>
        <vertAlign val="superscript"/>
        <sz val="10"/>
        <color theme="1"/>
        <rFont val="Times New Roman"/>
        <family val="1"/>
        <charset val="204"/>
      </rPr>
      <t>13</t>
    </r>
    <r>
      <rPr>
        <sz val="10"/>
        <color theme="1"/>
        <rFont val="Times New Roman"/>
        <family val="1"/>
        <charset val="204"/>
      </rPr>
      <t>Муниципальным бюжетным учреждением показатель не формируется.</t>
    </r>
  </si>
  <si>
    <r>
      <rPr>
        <vertAlign val="superscript"/>
        <sz val="11"/>
        <color theme="1"/>
        <rFont val="Times New Roman"/>
        <family val="1"/>
        <charset val="204"/>
      </rPr>
      <t>14</t>
    </r>
    <r>
      <rPr>
        <sz val="11"/>
        <color theme="1"/>
        <rFont val="Times New Roman"/>
        <family val="1"/>
        <charset val="204"/>
      </rPr>
      <t xml:space="preserve"> Указывается сумма закупок товаров, работ, услуг, осуществляемых в соответствии с Федеральным законом № 44-ФЗ</t>
    </r>
  </si>
  <si>
    <r>
      <rPr>
        <vertAlign val="superscript"/>
        <sz val="11"/>
        <color theme="1"/>
        <rFont val="Times New Roman"/>
        <family val="1"/>
        <charset val="204"/>
      </rPr>
      <t>15</t>
    </r>
    <r>
      <rPr>
        <sz val="11"/>
        <color theme="1"/>
        <rFont val="Times New Roman"/>
        <family val="1"/>
        <charset val="204"/>
      </rPr>
      <t>Плановые показатели выплат на закупку товаров, работ, услуг  по строке 26500 муниципального бюджетного учреждения должен быть не менее суммы показателей строк 26410, 26420, 26430 по соответствующей графе, муниципального автономного учреждения - не менее показателя строки 26430 по соответствующей графе.</t>
    </r>
  </si>
  <si>
    <t>Показатели по поступлениям и выплатам учреждения                                                                            на  2023 г.</t>
  </si>
  <si>
    <t>главный экономист</t>
  </si>
  <si>
    <t>Юдинцева Т.В.</t>
  </si>
  <si>
    <t>Рассмотрено на заседании</t>
  </si>
  <si>
    <t>Наблюдательного совета</t>
  </si>
  <si>
    <t>Заведующий</t>
  </si>
  <si>
    <t>Муниципальное автономное дошкольное образовательное учреждение детский сад "Сказка"</t>
  </si>
  <si>
    <t>Петухова М.И.</t>
  </si>
  <si>
    <t>"27" ____января__ 2021 г.</t>
  </si>
  <si>
    <t xml:space="preserve">от "27" января  2021г. </t>
  </si>
  <si>
    <t>Протокол № ___ от 27.01.2021</t>
  </si>
  <si>
    <t xml:space="preserve">                                          "27" ______января____________ 20 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</si>
</sst>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 Cyr"/>
      <charset val="204"/>
    </font>
    <font>
      <sz val="12"/>
      <color theme="1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trike/>
      <sz val="9"/>
      <name val="Times New Roman"/>
      <family val="1"/>
      <charset val="204"/>
    </font>
    <font>
      <vertAlign val="superscript"/>
      <sz val="12"/>
      <color theme="1"/>
      <name val="Times New Roman Cyr"/>
      <charset val="204"/>
    </font>
    <font>
      <vertAlign val="superscript"/>
      <sz val="12"/>
      <name val="Times New Roman Cyr"/>
      <charset val="204"/>
    </font>
    <font>
      <b/>
      <vertAlign val="superscript"/>
      <sz val="12"/>
      <name val="Times New Roman Cyr"/>
      <charset val="204"/>
    </font>
    <font>
      <vertAlign val="superscript"/>
      <sz val="11"/>
      <color theme="1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trike/>
      <sz val="12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12" fillId="0" borderId="0"/>
    <xf numFmtId="0" fontId="2" fillId="0" borderId="0"/>
    <xf numFmtId="0" fontId="12" fillId="0" borderId="0"/>
    <xf numFmtId="43" fontId="32" fillId="0" borderId="0" applyFont="0" applyFill="0" applyBorder="0" applyAlignment="0" applyProtection="0"/>
    <xf numFmtId="0" fontId="1" fillId="0" borderId="0"/>
  </cellStyleXfs>
  <cellXfs count="35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3" applyFont="1"/>
    <xf numFmtId="0" fontId="9" fillId="0" borderId="0" xfId="3" applyFont="1" applyAlignment="1">
      <alignment horizontal="center"/>
    </xf>
    <xf numFmtId="0" fontId="2" fillId="0" borderId="0" xfId="3" applyFont="1"/>
    <xf numFmtId="0" fontId="7" fillId="0" borderId="0" xfId="3" applyFont="1"/>
    <xf numFmtId="0" fontId="13" fillId="0" borderId="0" xfId="3" applyFont="1" applyFill="1"/>
    <xf numFmtId="0" fontId="6" fillId="0" borderId="0" xfId="3" applyFont="1" applyAlignment="1">
      <alignment vertical="center"/>
    </xf>
    <xf numFmtId="0" fontId="2" fillId="0" borderId="0" xfId="3" applyFont="1" applyFill="1"/>
    <xf numFmtId="0" fontId="2" fillId="2" borderId="0" xfId="3" applyFont="1" applyFill="1"/>
    <xf numFmtId="0" fontId="16" fillId="0" borderId="0" xfId="0" applyFont="1"/>
    <xf numFmtId="0" fontId="11" fillId="2" borderId="0" xfId="3" applyFont="1" applyFill="1"/>
    <xf numFmtId="0" fontId="9" fillId="2" borderId="0" xfId="3" applyFont="1" applyFill="1"/>
    <xf numFmtId="0" fontId="9" fillId="2" borderId="0" xfId="3" applyFont="1" applyFill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19" fillId="0" borderId="0" xfId="0" applyFont="1" applyAlignme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2" fillId="0" borderId="7" xfId="3" applyFont="1" applyBorder="1"/>
    <xf numFmtId="0" fontId="7" fillId="0" borderId="8" xfId="3" applyFont="1" applyBorder="1"/>
    <xf numFmtId="0" fontId="5" fillId="0" borderId="0" xfId="0" applyFont="1" applyFill="1" applyAlignment="1">
      <alignment horizontal="left"/>
    </xf>
    <xf numFmtId="0" fontId="8" fillId="0" borderId="0" xfId="0" applyFont="1" applyAlignment="1">
      <alignment horizontal="center" wrapText="1"/>
    </xf>
    <xf numFmtId="0" fontId="21" fillId="0" borderId="1" xfId="3" applyFont="1" applyBorder="1" applyAlignment="1">
      <alignment vertical="center" wrapText="1"/>
    </xf>
    <xf numFmtId="0" fontId="21" fillId="2" borderId="1" xfId="3" applyFont="1" applyFill="1" applyBorder="1" applyAlignment="1">
      <alignment horizontal="center" vertical="center" wrapText="1"/>
    </xf>
    <xf numFmtId="0" fontId="21" fillId="2" borderId="3" xfId="3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vertical="center" wrapText="1"/>
    </xf>
    <xf numFmtId="0" fontId="23" fillId="2" borderId="1" xfId="3" applyFont="1" applyFill="1" applyBorder="1" applyAlignment="1">
      <alignment horizontal="center" vertical="center" wrapText="1"/>
    </xf>
    <xf numFmtId="0" fontId="23" fillId="0" borderId="1" xfId="3" applyFont="1" applyBorder="1" applyAlignment="1">
      <alignment vertical="center" wrapText="1"/>
    </xf>
    <xf numFmtId="0" fontId="21" fillId="0" borderId="1" xfId="3" applyFont="1" applyFill="1" applyBorder="1" applyAlignment="1">
      <alignment vertical="center" wrapText="1"/>
    </xf>
    <xf numFmtId="0" fontId="26" fillId="0" borderId="4" xfId="3" applyFont="1" applyBorder="1" applyAlignment="1">
      <alignment horizontal="center" vertical="center" wrapText="1"/>
    </xf>
    <xf numFmtId="0" fontId="26" fillId="2" borderId="4" xfId="3" applyFont="1" applyFill="1" applyBorder="1" applyAlignment="1">
      <alignment horizontal="center" vertical="center" wrapText="1"/>
    </xf>
    <xf numFmtId="0" fontId="27" fillId="0" borderId="0" xfId="3" applyFont="1"/>
    <xf numFmtId="0" fontId="9" fillId="0" borderId="0" xfId="3" applyFont="1" applyBorder="1"/>
    <xf numFmtId="164" fontId="5" fillId="2" borderId="0" xfId="4" applyNumberFormat="1" applyFont="1" applyFill="1" applyBorder="1" applyAlignment="1">
      <alignment horizontal="right" vertical="center" wrapText="1" indent="1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/>
    </xf>
    <xf numFmtId="0" fontId="21" fillId="0" borderId="1" xfId="3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center" vertical="center" wrapText="1"/>
    </xf>
    <xf numFmtId="0" fontId="22" fillId="0" borderId="1" xfId="3" applyFont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wrapText="1"/>
    </xf>
    <xf numFmtId="0" fontId="25" fillId="2" borderId="4" xfId="3" applyFont="1" applyFill="1" applyBorder="1" applyAlignment="1">
      <alignment horizontal="center" vertical="center" wrapText="1"/>
    </xf>
    <xf numFmtId="0" fontId="21" fillId="0" borderId="10" xfId="3" applyFont="1" applyBorder="1" applyAlignment="1">
      <alignment vertical="center" wrapText="1"/>
    </xf>
    <xf numFmtId="0" fontId="21" fillId="0" borderId="1" xfId="3" applyFont="1" applyBorder="1" applyAlignment="1">
      <alignment horizontal="center" vertical="center" wrapText="1"/>
    </xf>
    <xf numFmtId="0" fontId="9" fillId="2" borderId="0" xfId="3" applyFont="1" applyFill="1" applyAlignment="1">
      <alignment horizontal="left"/>
    </xf>
    <xf numFmtId="49" fontId="22" fillId="2" borderId="10" xfId="3" applyNumberFormat="1" applyFont="1" applyFill="1" applyBorder="1" applyAlignment="1">
      <alignment horizontal="center" vertical="center" wrapText="1"/>
    </xf>
    <xf numFmtId="0" fontId="22" fillId="2" borderId="10" xfId="3" applyFont="1" applyFill="1" applyBorder="1" applyAlignment="1">
      <alignment horizontal="center" vertical="center" wrapText="1"/>
    </xf>
    <xf numFmtId="0" fontId="22" fillId="2" borderId="10" xfId="3" applyFont="1" applyFill="1" applyBorder="1" applyAlignment="1">
      <alignment horizontal="center" wrapText="1"/>
    </xf>
    <xf numFmtId="0" fontId="22" fillId="2" borderId="6" xfId="3" applyFont="1" applyFill="1" applyBorder="1" applyAlignment="1">
      <alignment horizontal="center" vertical="center" wrapText="1"/>
    </xf>
    <xf numFmtId="0" fontId="24" fillId="2" borderId="10" xfId="3" applyFont="1" applyFill="1" applyBorder="1" applyAlignment="1">
      <alignment horizontal="center" vertical="center" wrapText="1"/>
    </xf>
    <xf numFmtId="0" fontId="28" fillId="0" borderId="1" xfId="3" applyFont="1" applyBorder="1" applyAlignment="1">
      <alignment horizontal="center" vertical="center" wrapText="1"/>
    </xf>
    <xf numFmtId="0" fontId="30" fillId="2" borderId="10" xfId="3" applyFont="1" applyFill="1" applyBorder="1" applyAlignment="1">
      <alignment horizontal="center" vertical="center" wrapText="1"/>
    </xf>
    <xf numFmtId="0" fontId="31" fillId="2" borderId="10" xfId="3" applyFont="1" applyFill="1" applyBorder="1" applyAlignment="1">
      <alignment horizontal="center" vertical="center" wrapText="1"/>
    </xf>
    <xf numFmtId="0" fontId="29" fillId="0" borderId="1" xfId="3" applyFont="1" applyFill="1" applyBorder="1" applyAlignment="1">
      <alignment horizontal="center" vertical="center" wrapText="1"/>
    </xf>
    <xf numFmtId="0" fontId="26" fillId="0" borderId="1" xfId="3" applyFont="1" applyBorder="1" applyAlignment="1">
      <alignment horizontal="center" vertical="center" wrapText="1"/>
    </xf>
    <xf numFmtId="0" fontId="7" fillId="0" borderId="0" xfId="3" applyFont="1" applyBorder="1"/>
    <xf numFmtId="0" fontId="2" fillId="0" borderId="0" xfId="3" applyFont="1" applyBorder="1"/>
    <xf numFmtId="0" fontId="9" fillId="0" borderId="0" xfId="3" applyFont="1" applyBorder="1" applyAlignment="1">
      <alignment horizontal="left"/>
    </xf>
    <xf numFmtId="0" fontId="4" fillId="0" borderId="0" xfId="0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1" fillId="0" borderId="10" xfId="3" applyFont="1" applyBorder="1" applyAlignment="1">
      <alignment vertical="center" wrapText="1"/>
    </xf>
    <xf numFmtId="0" fontId="0" fillId="0" borderId="0" xfId="0" applyAlignment="1"/>
    <xf numFmtId="14" fontId="9" fillId="0" borderId="1" xfId="3" applyNumberFormat="1" applyFont="1" applyBorder="1" applyAlignment="1">
      <alignment horizontal="center" vertical="center"/>
    </xf>
    <xf numFmtId="0" fontId="33" fillId="0" borderId="0" xfId="0" applyFont="1"/>
    <xf numFmtId="0" fontId="33" fillId="3" borderId="0" xfId="0" applyFont="1" applyFill="1"/>
    <xf numFmtId="0" fontId="34" fillId="0" borderId="1" xfId="0" applyFont="1" applyBorder="1" applyAlignment="1">
      <alignment horizontal="center" vertical="center"/>
    </xf>
    <xf numFmtId="43" fontId="34" fillId="0" borderId="1" xfId="5" applyFont="1" applyBorder="1" applyAlignment="1">
      <alignment horizontal="center" vertical="center"/>
    </xf>
    <xf numFmtId="43" fontId="34" fillId="3" borderId="1" xfId="5" applyFont="1" applyFill="1" applyBorder="1" applyAlignment="1">
      <alignment horizontal="center" vertical="center"/>
    </xf>
    <xf numFmtId="43" fontId="21" fillId="0" borderId="1" xfId="3" applyNumberFormat="1" applyFont="1" applyBorder="1" applyAlignment="1">
      <alignment vertical="center" wrapText="1"/>
    </xf>
    <xf numFmtId="43" fontId="21" fillId="0" borderId="2" xfId="3" applyNumberFormat="1" applyFont="1" applyFill="1" applyBorder="1" applyAlignment="1">
      <alignment horizontal="left" vertical="center" wrapText="1" indent="1"/>
    </xf>
    <xf numFmtId="43" fontId="21" fillId="2" borderId="1" xfId="3" applyNumberFormat="1" applyFont="1" applyFill="1" applyBorder="1" applyAlignment="1">
      <alignment vertical="center" wrapText="1"/>
    </xf>
    <xf numFmtId="43" fontId="22" fillId="0" borderId="1" xfId="3" applyNumberFormat="1" applyFont="1" applyFill="1" applyBorder="1" applyAlignment="1">
      <alignment vertical="center" wrapText="1"/>
    </xf>
    <xf numFmtId="43" fontId="23" fillId="0" borderId="1" xfId="3" applyNumberFormat="1" applyFont="1" applyBorder="1" applyAlignment="1">
      <alignment vertical="center" wrapText="1"/>
    </xf>
    <xf numFmtId="0" fontId="38" fillId="0" borderId="0" xfId="2" applyFont="1" applyFill="1"/>
    <xf numFmtId="0" fontId="38" fillId="0" borderId="0" xfId="2" applyFont="1" applyFill="1" applyBorder="1" applyAlignment="1">
      <alignment horizontal="center"/>
    </xf>
    <xf numFmtId="0" fontId="38" fillId="0" borderId="7" xfId="2" applyFont="1" applyFill="1" applyBorder="1"/>
    <xf numFmtId="0" fontId="38" fillId="0" borderId="0" xfId="2" applyFont="1" applyFill="1" applyBorder="1" applyAlignment="1">
      <alignment horizontal="center" vertical="top"/>
    </xf>
    <xf numFmtId="0" fontId="38" fillId="0" borderId="0" xfId="2" applyFont="1" applyFill="1" applyAlignment="1">
      <alignment vertical="top"/>
    </xf>
    <xf numFmtId="0" fontId="38" fillId="0" borderId="0" xfId="2" applyFont="1" applyFill="1" applyAlignment="1">
      <alignment horizontal="center" vertical="top"/>
    </xf>
    <xf numFmtId="0" fontId="39" fillId="0" borderId="0" xfId="2" applyFont="1" applyFill="1"/>
    <xf numFmtId="43" fontId="21" fillId="0" borderId="1" xfId="3" applyNumberFormat="1" applyFont="1" applyBorder="1" applyAlignment="1">
      <alignment horizontal="center" vertical="center" wrapText="1"/>
    </xf>
    <xf numFmtId="0" fontId="22" fillId="0" borderId="10" xfId="3" applyFont="1" applyFill="1" applyBorder="1" applyAlignment="1">
      <alignment horizontal="center" vertical="center" wrapText="1"/>
    </xf>
    <xf numFmtId="0" fontId="26" fillId="0" borderId="10" xfId="3" applyFont="1" applyBorder="1" applyAlignment="1">
      <alignment horizontal="center" vertical="center" wrapText="1"/>
    </xf>
    <xf numFmtId="43" fontId="21" fillId="0" borderId="10" xfId="3" applyNumberFormat="1" applyFont="1" applyBorder="1" applyAlignment="1">
      <alignment vertical="center" wrapText="1"/>
    </xf>
    <xf numFmtId="43" fontId="21" fillId="2" borderId="1" xfId="3" applyNumberFormat="1" applyFont="1" applyFill="1" applyBorder="1" applyAlignment="1">
      <alignment horizontal="center" vertical="center" wrapText="1"/>
    </xf>
    <xf numFmtId="43" fontId="23" fillId="0" borderId="1" xfId="5" applyFont="1" applyBorder="1" applyAlignment="1">
      <alignment vertical="center" wrapText="1"/>
    </xf>
    <xf numFmtId="43" fontId="21" fillId="0" borderId="1" xfId="5" applyFont="1" applyBorder="1" applyAlignment="1">
      <alignment horizontal="center" vertical="center" wrapText="1"/>
    </xf>
    <xf numFmtId="0" fontId="21" fillId="2" borderId="10" xfId="3" applyFont="1" applyFill="1" applyBorder="1" applyAlignment="1">
      <alignment horizontal="left" vertical="center" wrapText="1" indent="3"/>
    </xf>
    <xf numFmtId="0" fontId="22" fillId="2" borderId="10" xfId="3" applyFont="1" applyFill="1" applyBorder="1" applyAlignment="1">
      <alignment horizontal="left" vertical="center" wrapText="1" indent="2"/>
    </xf>
    <xf numFmtId="0" fontId="22" fillId="2" borderId="10" xfId="3" applyFont="1" applyFill="1" applyBorder="1" applyAlignment="1">
      <alignment horizontal="left" vertical="center" wrapText="1" indent="1"/>
    </xf>
    <xf numFmtId="0" fontId="24" fillId="2" borderId="10" xfId="3" applyFont="1" applyFill="1" applyBorder="1" applyAlignment="1">
      <alignment vertical="center" wrapText="1"/>
    </xf>
    <xf numFmtId="0" fontId="22" fillId="2" borderId="10" xfId="3" applyFont="1" applyFill="1" applyBorder="1" applyAlignment="1">
      <alignment horizontal="left" vertical="center" wrapText="1" indent="3"/>
    </xf>
    <xf numFmtId="0" fontId="22" fillId="2" borderId="1" xfId="3" applyFont="1" applyFill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center" vertical="center" wrapText="1"/>
    </xf>
    <xf numFmtId="0" fontId="21" fillId="2" borderId="10" xfId="3" applyFont="1" applyFill="1" applyBorder="1" applyAlignment="1">
      <alignment horizontal="left" vertical="center" wrapText="1" indent="1"/>
    </xf>
    <xf numFmtId="0" fontId="23" fillId="2" borderId="10" xfId="3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9" fillId="0" borderId="0" xfId="3" applyFont="1" applyFill="1" applyBorder="1" applyAlignment="1">
      <alignment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23" fillId="2" borderId="10" xfId="3" applyFont="1" applyFill="1" applyBorder="1" applyAlignment="1">
      <alignment vertical="center" wrapText="1"/>
    </xf>
    <xf numFmtId="0" fontId="22" fillId="2" borderId="10" xfId="3" applyFont="1" applyFill="1" applyBorder="1" applyAlignment="1">
      <alignment horizontal="left" vertical="top" wrapText="1" indent="2"/>
    </xf>
    <xf numFmtId="0" fontId="21" fillId="2" borderId="10" xfId="3" applyFont="1" applyFill="1" applyBorder="1" applyAlignment="1">
      <alignment horizontal="left" vertical="center" wrapText="1" indent="2"/>
    </xf>
    <xf numFmtId="0" fontId="34" fillId="0" borderId="1" xfId="0" applyFont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8" fillId="0" borderId="7" xfId="2" applyFont="1" applyFill="1" applyBorder="1" applyAlignment="1">
      <alignment horizontal="center"/>
    </xf>
    <xf numFmtId="0" fontId="38" fillId="0" borderId="8" xfId="2" applyFont="1" applyFill="1" applyBorder="1" applyAlignment="1">
      <alignment horizontal="center" vertical="top"/>
    </xf>
    <xf numFmtId="0" fontId="21" fillId="2" borderId="10" xfId="3" applyFont="1" applyFill="1" applyBorder="1" applyAlignment="1">
      <alignment horizontal="left" vertical="center" wrapText="1" indent="3"/>
    </xf>
    <xf numFmtId="0" fontId="22" fillId="2" borderId="10" xfId="3" applyFont="1" applyFill="1" applyBorder="1" applyAlignment="1">
      <alignment horizontal="left" vertical="top" wrapText="1" indent="2"/>
    </xf>
    <xf numFmtId="0" fontId="22" fillId="2" borderId="10" xfId="3" applyFont="1" applyFill="1" applyBorder="1" applyAlignment="1">
      <alignment horizontal="left" vertical="center" wrapText="1" indent="1"/>
    </xf>
    <xf numFmtId="0" fontId="21" fillId="2" borderId="10" xfId="3" applyFont="1" applyFill="1" applyBorder="1" applyAlignment="1">
      <alignment horizontal="left" vertical="center" wrapText="1" indent="2"/>
    </xf>
    <xf numFmtId="0" fontId="22" fillId="2" borderId="10" xfId="3" applyFont="1" applyFill="1" applyBorder="1" applyAlignment="1">
      <alignment horizontal="left" vertical="center" wrapText="1" indent="3"/>
    </xf>
    <xf numFmtId="0" fontId="24" fillId="2" borderId="10" xfId="3" applyFont="1" applyFill="1" applyBorder="1" applyAlignment="1">
      <alignment vertical="center" wrapText="1"/>
    </xf>
    <xf numFmtId="0" fontId="23" fillId="2" borderId="10" xfId="3" applyFont="1" applyFill="1" applyBorder="1" applyAlignment="1">
      <alignment vertical="center" wrapText="1"/>
    </xf>
    <xf numFmtId="0" fontId="21" fillId="0" borderId="1" xfId="3" applyFont="1" applyBorder="1" applyAlignment="1">
      <alignment horizontal="center" vertical="center" wrapText="1"/>
    </xf>
    <xf numFmtId="0" fontId="21" fillId="2" borderId="10" xfId="3" applyFont="1" applyFill="1" applyBorder="1" applyAlignment="1">
      <alignment horizontal="left" vertical="center" wrapText="1" indent="1"/>
    </xf>
    <xf numFmtId="0" fontId="23" fillId="2" borderId="10" xfId="3" applyFont="1" applyFill="1" applyBorder="1" applyAlignment="1">
      <alignment horizontal="left" vertical="center" wrapText="1"/>
    </xf>
    <xf numFmtId="0" fontId="22" fillId="2" borderId="10" xfId="3" applyFont="1" applyFill="1" applyBorder="1" applyAlignment="1">
      <alignment horizontal="left" vertical="center" wrapText="1" indent="2"/>
    </xf>
    <xf numFmtId="0" fontId="34" fillId="0" borderId="1" xfId="0" applyFont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9" fillId="0" borderId="0" xfId="3" applyFont="1" applyBorder="1" applyAlignment="1">
      <alignment horizontal="right"/>
    </xf>
    <xf numFmtId="0" fontId="4" fillId="0" borderId="0" xfId="0" applyFont="1" applyFill="1" applyAlignment="1">
      <alignment horizontal="left"/>
    </xf>
    <xf numFmtId="0" fontId="27" fillId="0" borderId="1" xfId="3" applyFont="1" applyBorder="1"/>
    <xf numFmtId="0" fontId="2" fillId="0" borderId="1" xfId="3" applyFont="1" applyBorder="1"/>
    <xf numFmtId="0" fontId="2" fillId="2" borderId="1" xfId="3" applyFont="1" applyFill="1" applyBorder="1"/>
    <xf numFmtId="43" fontId="2" fillId="2" borderId="1" xfId="3" applyNumberFormat="1" applyFont="1" applyFill="1" applyBorder="1"/>
    <xf numFmtId="0" fontId="7" fillId="0" borderId="1" xfId="3" applyFont="1" applyBorder="1"/>
    <xf numFmtId="0" fontId="13" fillId="0" borderId="1" xfId="3" applyFont="1" applyFill="1" applyBorder="1"/>
    <xf numFmtId="0" fontId="6" fillId="0" borderId="1" xfId="3" applyFont="1" applyBorder="1" applyAlignment="1">
      <alignment vertical="center"/>
    </xf>
    <xf numFmtId="49" fontId="30" fillId="2" borderId="10" xfId="3" applyNumberFormat="1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/>
    </xf>
    <xf numFmtId="0" fontId="21" fillId="0" borderId="2" xfId="3" applyFont="1" applyFill="1" applyBorder="1" applyAlignment="1">
      <alignment horizontal="center" vertical="center"/>
    </xf>
    <xf numFmtId="0" fontId="21" fillId="2" borderId="10" xfId="3" applyFont="1" applyFill="1" applyBorder="1" applyAlignment="1">
      <alignment horizontal="left" wrapText="1" indent="3"/>
    </xf>
    <xf numFmtId="0" fontId="22" fillId="2" borderId="10" xfId="3" applyFont="1" applyFill="1" applyBorder="1" applyAlignment="1">
      <alignment horizontal="left" vertical="top" wrapText="1" indent="3"/>
    </xf>
    <xf numFmtId="0" fontId="21" fillId="2" borderId="10" xfId="3" applyFont="1" applyFill="1" applyBorder="1" applyAlignment="1">
      <alignment horizontal="left" vertical="top" wrapText="1" indent="3"/>
    </xf>
    <xf numFmtId="43" fontId="28" fillId="0" borderId="1" xfId="3" applyNumberFormat="1" applyFont="1" applyBorder="1" applyAlignment="1">
      <alignment vertical="center" wrapText="1"/>
    </xf>
    <xf numFmtId="43" fontId="28" fillId="2" borderId="1" xfId="3" applyNumberFormat="1" applyFont="1" applyFill="1" applyBorder="1" applyAlignment="1">
      <alignment vertical="center" wrapText="1"/>
    </xf>
    <xf numFmtId="0" fontId="9" fillId="0" borderId="1" xfId="3" applyFont="1" applyFill="1" applyBorder="1" applyAlignment="1">
      <alignment vertical="center" wrapText="1"/>
    </xf>
    <xf numFmtId="0" fontId="9" fillId="0" borderId="1" xfId="3" applyFont="1" applyFill="1" applyBorder="1" applyAlignment="1">
      <alignment horizontal="left" vertical="center" wrapText="1"/>
    </xf>
    <xf numFmtId="0" fontId="5" fillId="0" borderId="0" xfId="2" applyFont="1" applyFill="1"/>
    <xf numFmtId="0" fontId="38" fillId="2" borderId="0" xfId="2" applyFont="1" applyFill="1"/>
    <xf numFmtId="0" fontId="49" fillId="0" borderId="0" xfId="2" applyFont="1" applyFill="1"/>
    <xf numFmtId="0" fontId="39" fillId="2" borderId="0" xfId="2" applyFont="1" applyFill="1"/>
    <xf numFmtId="0" fontId="4" fillId="0" borderId="0" xfId="6" applyFont="1"/>
    <xf numFmtId="0" fontId="4" fillId="0" borderId="0" xfId="6" applyFont="1" applyBorder="1"/>
    <xf numFmtId="0" fontId="4" fillId="2" borderId="0" xfId="6" applyFont="1" applyFill="1"/>
    <xf numFmtId="49" fontId="5" fillId="0" borderId="1" xfId="6" applyNumberFormat="1" applyFont="1" applyFill="1" applyBorder="1" applyAlignment="1">
      <alignment horizontal="center" vertical="center" wrapText="1"/>
    </xf>
    <xf numFmtId="49" fontId="5" fillId="0" borderId="10" xfId="6" applyNumberFormat="1" applyFont="1" applyFill="1" applyBorder="1" applyAlignment="1">
      <alignment horizontal="center" vertical="center" wrapText="1"/>
    </xf>
    <xf numFmtId="49" fontId="8" fillId="0" borderId="11" xfId="6" applyNumberFormat="1" applyFont="1" applyBorder="1" applyAlignment="1">
      <alignment horizontal="center" vertical="center"/>
    </xf>
    <xf numFmtId="49" fontId="8" fillId="0" borderId="1" xfId="6" applyNumberFormat="1" applyFont="1" applyBorder="1" applyAlignment="1">
      <alignment horizontal="center" vertical="center"/>
    </xf>
    <xf numFmtId="49" fontId="8" fillId="0" borderId="4" xfId="6" applyNumberFormat="1" applyFont="1" applyBorder="1" applyAlignment="1">
      <alignment horizontal="center" vertical="center"/>
    </xf>
    <xf numFmtId="49" fontId="8" fillId="0" borderId="4" xfId="6" applyNumberFormat="1" applyFont="1" applyFill="1" applyBorder="1" applyAlignment="1">
      <alignment horizontal="center" vertical="center"/>
    </xf>
    <xf numFmtId="49" fontId="8" fillId="0" borderId="12" xfId="6" applyNumberFormat="1" applyFont="1" applyFill="1" applyBorder="1" applyAlignment="1">
      <alignment horizontal="center" vertical="center"/>
    </xf>
    <xf numFmtId="0" fontId="36" fillId="0" borderId="0" xfId="6" applyFont="1"/>
    <xf numFmtId="49" fontId="36" fillId="0" borderId="11" xfId="6" applyNumberFormat="1" applyFont="1" applyBorder="1" applyAlignment="1">
      <alignment horizontal="center" vertical="center"/>
    </xf>
    <xf numFmtId="49" fontId="36" fillId="0" borderId="10" xfId="6" applyNumberFormat="1" applyFont="1" applyBorder="1" applyAlignment="1">
      <alignment horizontal="center" vertical="center"/>
    </xf>
    <xf numFmtId="49" fontId="36" fillId="0" borderId="1" xfId="6" applyNumberFormat="1" applyFont="1" applyBorder="1" applyAlignment="1">
      <alignment horizontal="center" vertical="center"/>
    </xf>
    <xf numFmtId="49" fontId="36" fillId="0" borderId="1" xfId="6" applyNumberFormat="1" applyFont="1" applyBorder="1"/>
    <xf numFmtId="49" fontId="36" fillId="0" borderId="15" xfId="6" applyNumberFormat="1" applyFont="1" applyBorder="1"/>
    <xf numFmtId="0" fontId="5" fillId="0" borderId="0" xfId="6" applyFont="1"/>
    <xf numFmtId="49" fontId="5" fillId="0" borderId="11" xfId="6" applyNumberFormat="1" applyFont="1" applyBorder="1" applyAlignment="1">
      <alignment horizontal="center" vertical="center"/>
    </xf>
    <xf numFmtId="49" fontId="5" fillId="0" borderId="6" xfId="6" applyNumberFormat="1" applyFont="1" applyBorder="1" applyAlignment="1">
      <alignment horizontal="center" vertical="center"/>
    </xf>
    <xf numFmtId="49" fontId="4" fillId="0" borderId="5" xfId="6" applyNumberFormat="1" applyFont="1" applyBorder="1" applyAlignment="1">
      <alignment horizontal="center" vertical="center"/>
    </xf>
    <xf numFmtId="49" fontId="4" fillId="0" borderId="14" xfId="6" applyNumberFormat="1" applyFont="1" applyBorder="1" applyAlignment="1">
      <alignment horizontal="center" vertical="center"/>
    </xf>
    <xf numFmtId="49" fontId="36" fillId="0" borderId="5" xfId="6" applyNumberFormat="1" applyFont="1" applyBorder="1"/>
    <xf numFmtId="49" fontId="36" fillId="0" borderId="16" xfId="6" applyNumberFormat="1" applyFont="1" applyBorder="1"/>
    <xf numFmtId="49" fontId="36" fillId="0" borderId="17" xfId="6" applyNumberFormat="1" applyFont="1" applyBorder="1"/>
    <xf numFmtId="49" fontId="4" fillId="0" borderId="1" xfId="6" applyNumberFormat="1" applyFont="1" applyBorder="1"/>
    <xf numFmtId="49" fontId="4" fillId="0" borderId="17" xfId="6" applyNumberFormat="1" applyFont="1" applyBorder="1"/>
    <xf numFmtId="49" fontId="4" fillId="0" borderId="1" xfId="6" applyNumberFormat="1" applyFont="1" applyBorder="1" applyAlignment="1">
      <alignment horizontal="center" vertical="center"/>
    </xf>
    <xf numFmtId="49" fontId="4" fillId="0" borderId="11" xfId="6" applyNumberFormat="1" applyFont="1" applyBorder="1" applyAlignment="1">
      <alignment horizontal="center" vertical="center"/>
    </xf>
    <xf numFmtId="49" fontId="4" fillId="0" borderId="6" xfId="6" applyNumberFormat="1" applyFont="1" applyBorder="1" applyAlignment="1">
      <alignment horizontal="center" vertical="center"/>
    </xf>
    <xf numFmtId="49" fontId="4" fillId="0" borderId="17" xfId="6" applyNumberFormat="1" applyFont="1" applyBorder="1" applyAlignment="1">
      <alignment horizontal="center" vertical="center"/>
    </xf>
    <xf numFmtId="49" fontId="4" fillId="0" borderId="10" xfId="6" applyNumberFormat="1" applyFont="1" applyBorder="1" applyAlignment="1">
      <alignment horizontal="center" vertical="center"/>
    </xf>
    <xf numFmtId="49" fontId="5" fillId="0" borderId="17" xfId="6" applyNumberFormat="1" applyFont="1" applyFill="1" applyBorder="1" applyAlignment="1">
      <alignment horizontal="center" vertical="center" wrapText="1"/>
    </xf>
    <xf numFmtId="49" fontId="4" fillId="2" borderId="11" xfId="6" applyNumberFormat="1" applyFont="1" applyFill="1" applyBorder="1" applyAlignment="1">
      <alignment horizontal="center" vertical="center"/>
    </xf>
    <xf numFmtId="49" fontId="4" fillId="2" borderId="10" xfId="6" applyNumberFormat="1" applyFont="1" applyFill="1" applyBorder="1" applyAlignment="1">
      <alignment horizontal="center" vertical="center"/>
    </xf>
    <xf numFmtId="49" fontId="37" fillId="2" borderId="1" xfId="6" applyNumberFormat="1" applyFont="1" applyFill="1" applyBorder="1"/>
    <xf numFmtId="49" fontId="4" fillId="2" borderId="17" xfId="6" applyNumberFormat="1" applyFont="1" applyFill="1" applyBorder="1" applyAlignment="1">
      <alignment horizontal="center" vertical="center"/>
    </xf>
    <xf numFmtId="0" fontId="48" fillId="2" borderId="0" xfId="6" applyFont="1" applyFill="1" applyBorder="1"/>
    <xf numFmtId="0" fontId="48" fillId="2" borderId="0" xfId="6" applyFont="1" applyFill="1"/>
    <xf numFmtId="0" fontId="37" fillId="2" borderId="0" xfId="6" applyFont="1" applyFill="1" applyBorder="1"/>
    <xf numFmtId="0" fontId="37" fillId="2" borderId="0" xfId="6" applyFont="1" applyFill="1"/>
    <xf numFmtId="49" fontId="4" fillId="0" borderId="19" xfId="6" applyNumberFormat="1" applyFont="1" applyBorder="1"/>
    <xf numFmtId="49" fontId="4" fillId="0" borderId="18" xfId="6" applyNumberFormat="1" applyFont="1" applyBorder="1"/>
    <xf numFmtId="0" fontId="9" fillId="0" borderId="0" xfId="6" applyFont="1"/>
    <xf numFmtId="0" fontId="11" fillId="0" borderId="0" xfId="6" applyFont="1" applyFill="1" applyAlignment="1">
      <alignment horizontal="center"/>
    </xf>
    <xf numFmtId="0" fontId="11" fillId="0" borderId="0" xfId="6" applyFont="1" applyFill="1"/>
    <xf numFmtId="0" fontId="11" fillId="2" borderId="0" xfId="6" applyFont="1" applyFill="1"/>
    <xf numFmtId="0" fontId="9" fillId="0" borderId="0" xfId="6" applyFont="1" applyAlignment="1">
      <alignment horizontal="center"/>
    </xf>
    <xf numFmtId="0" fontId="9" fillId="2" borderId="0" xfId="6" applyFont="1" applyFill="1"/>
    <xf numFmtId="0" fontId="8" fillId="2" borderId="0" xfId="6" applyFont="1" applyFill="1" applyAlignment="1">
      <alignment horizontal="left"/>
    </xf>
    <xf numFmtId="0" fontId="0" fillId="0" borderId="1" xfId="0" applyBorder="1"/>
    <xf numFmtId="43" fontId="51" fillId="0" borderId="1" xfId="5" applyFont="1" applyBorder="1" applyAlignment="1">
      <alignment horizontal="center" vertical="center"/>
    </xf>
    <xf numFmtId="43" fontId="51" fillId="3" borderId="1" xfId="5" applyFont="1" applyFill="1" applyBorder="1" applyAlignment="1">
      <alignment horizontal="center" vertical="center"/>
    </xf>
    <xf numFmtId="4" fontId="0" fillId="0" borderId="1" xfId="0" applyNumberFormat="1" applyBorder="1"/>
    <xf numFmtId="43" fontId="34" fillId="0" borderId="1" xfId="5" applyNumberFormat="1" applyFont="1" applyBorder="1" applyAlignment="1">
      <alignment horizontal="center" vertical="center"/>
    </xf>
    <xf numFmtId="43" fontId="9" fillId="0" borderId="1" xfId="0" applyNumberFormat="1" applyFont="1" applyBorder="1" applyAlignment="1">
      <alignment vertical="center"/>
    </xf>
    <xf numFmtId="43" fontId="21" fillId="0" borderId="10" xfId="5" applyNumberFormat="1" applyFont="1" applyBorder="1" applyAlignment="1">
      <alignment horizontal="center" vertical="center" wrapText="1"/>
    </xf>
    <xf numFmtId="43" fontId="21" fillId="0" borderId="1" xfId="5" applyNumberFormat="1" applyFont="1" applyBorder="1" applyAlignment="1">
      <alignment horizontal="center" vertical="center" wrapText="1"/>
    </xf>
    <xf numFmtId="43" fontId="21" fillId="0" borderId="10" xfId="3" applyNumberFormat="1" applyFont="1" applyBorder="1" applyAlignment="1">
      <alignment horizontal="center" vertical="center" wrapText="1"/>
    </xf>
    <xf numFmtId="43" fontId="21" fillId="2" borderId="10" xfId="3" applyNumberFormat="1" applyFont="1" applyFill="1" applyBorder="1" applyAlignment="1">
      <alignment vertical="center" wrapText="1"/>
    </xf>
    <xf numFmtId="43" fontId="21" fillId="0" borderId="10" xfId="5" applyNumberFormat="1" applyFont="1" applyBorder="1" applyAlignment="1">
      <alignment vertical="center" wrapText="1"/>
    </xf>
    <xf numFmtId="43" fontId="23" fillId="0" borderId="1" xfId="5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43" fontId="36" fillId="0" borderId="5" xfId="6" applyNumberFormat="1" applyFont="1" applyBorder="1"/>
    <xf numFmtId="43" fontId="36" fillId="0" borderId="1" xfId="6" applyNumberFormat="1" applyFont="1" applyBorder="1"/>
    <xf numFmtId="43" fontId="4" fillId="0" borderId="1" xfId="6" applyNumberFormat="1" applyFont="1" applyBorder="1"/>
    <xf numFmtId="43" fontId="37" fillId="2" borderId="1" xfId="6" applyNumberFormat="1" applyFont="1" applyFill="1" applyBorder="1"/>
    <xf numFmtId="43" fontId="37" fillId="0" borderId="1" xfId="6" applyNumberFormat="1" applyFont="1" applyBorder="1"/>
    <xf numFmtId="0" fontId="20" fillId="0" borderId="0" xfId="0" applyFont="1" applyFill="1" applyAlignment="1"/>
    <xf numFmtId="4" fontId="0" fillId="0" borderId="1" xfId="0" applyNumberFormat="1" applyBorder="1" applyAlignment="1">
      <alignment horizontal="center" vertical="center"/>
    </xf>
    <xf numFmtId="0" fontId="38" fillId="0" borderId="0" xfId="2" applyFont="1" applyFill="1" applyBorder="1" applyAlignment="1">
      <alignment horizontal="left"/>
    </xf>
    <xf numFmtId="0" fontId="38" fillId="0" borderId="0" xfId="2" applyFont="1" applyFill="1" applyBorder="1" applyAlignment="1">
      <alignment horizontal="left" vertical="top"/>
    </xf>
    <xf numFmtId="0" fontId="39" fillId="0" borderId="0" xfId="2" applyFont="1" applyFill="1" applyAlignment="1">
      <alignment horizontal="left"/>
    </xf>
    <xf numFmtId="43" fontId="36" fillId="0" borderId="1" xfId="6" applyNumberFormat="1" applyFont="1" applyBorder="1" applyAlignment="1">
      <alignment vertical="center"/>
    </xf>
    <xf numFmtId="0" fontId="22" fillId="2" borderId="10" xfId="3" applyFont="1" applyFill="1" applyBorder="1" applyAlignment="1">
      <alignment horizontal="left" vertical="center" wrapText="1" indent="1"/>
    </xf>
    <xf numFmtId="0" fontId="22" fillId="2" borderId="10" xfId="3" applyFont="1" applyFill="1" applyBorder="1" applyAlignment="1">
      <alignment horizontal="left" vertical="center" wrapText="1" indent="3"/>
    </xf>
    <xf numFmtId="0" fontId="33" fillId="4" borderId="0" xfId="0" applyFont="1" applyFill="1"/>
    <xf numFmtId="0" fontId="34" fillId="4" borderId="1" xfId="0" applyFont="1" applyFill="1" applyBorder="1" applyAlignment="1">
      <alignment horizontal="center" vertical="center" wrapText="1"/>
    </xf>
    <xf numFmtId="43" fontId="34" fillId="4" borderId="1" xfId="5" applyFont="1" applyFill="1" applyBorder="1" applyAlignment="1">
      <alignment horizontal="center" vertical="center"/>
    </xf>
    <xf numFmtId="43" fontId="51" fillId="4" borderId="1" xfId="5" applyFont="1" applyFill="1" applyBorder="1" applyAlignment="1">
      <alignment horizontal="center" vertical="center"/>
    </xf>
    <xf numFmtId="4" fontId="0" fillId="4" borderId="1" xfId="0" applyNumberFormat="1" applyFill="1" applyBorder="1"/>
    <xf numFmtId="43" fontId="9" fillId="4" borderId="1" xfId="0" applyNumberFormat="1" applyFont="1" applyFill="1" applyBorder="1" applyAlignment="1">
      <alignment horizontal="right" vertical="center"/>
    </xf>
    <xf numFmtId="0" fontId="0" fillId="4" borderId="1" xfId="0" applyFill="1" applyBorder="1"/>
    <xf numFmtId="0" fontId="0" fillId="4" borderId="0" xfId="0" applyFill="1"/>
    <xf numFmtId="4" fontId="0" fillId="4" borderId="1" xfId="0" applyNumberFormat="1" applyFill="1" applyBorder="1" applyAlignment="1">
      <alignment horizontal="center" vertical="center"/>
    </xf>
    <xf numFmtId="0" fontId="22" fillId="2" borderId="10" xfId="3" applyFont="1" applyFill="1" applyBorder="1" applyAlignment="1">
      <alignment horizontal="left" vertical="center" wrapText="1" indent="1"/>
    </xf>
    <xf numFmtId="0" fontId="22" fillId="2" borderId="9" xfId="3" applyFont="1" applyFill="1" applyBorder="1" applyAlignment="1">
      <alignment horizontal="left" vertical="center" wrapText="1" indent="1"/>
    </xf>
    <xf numFmtId="0" fontId="23" fillId="2" borderId="10" xfId="3" applyFont="1" applyFill="1" applyBorder="1" applyAlignment="1">
      <alignment vertical="center" wrapText="1"/>
    </xf>
    <xf numFmtId="0" fontId="23" fillId="2" borderId="9" xfId="3" applyFont="1" applyFill="1" applyBorder="1" applyAlignment="1">
      <alignment vertical="center" wrapText="1"/>
    </xf>
    <xf numFmtId="0" fontId="23" fillId="2" borderId="11" xfId="3" applyFont="1" applyFill="1" applyBorder="1" applyAlignment="1">
      <alignment vertical="center" wrapText="1"/>
    </xf>
    <xf numFmtId="0" fontId="21" fillId="2" borderId="10" xfId="3" applyFont="1" applyFill="1" applyBorder="1" applyAlignment="1">
      <alignment horizontal="left" vertical="center" wrapText="1" indent="3"/>
    </xf>
    <xf numFmtId="0" fontId="21" fillId="2" borderId="9" xfId="3" applyFont="1" applyFill="1" applyBorder="1" applyAlignment="1">
      <alignment horizontal="left" vertical="center" wrapText="1" indent="3"/>
    </xf>
    <xf numFmtId="0" fontId="21" fillId="2" borderId="10" xfId="3" applyFont="1" applyFill="1" applyBorder="1" applyAlignment="1">
      <alignment horizontal="left" vertical="top" wrapText="1" indent="3"/>
    </xf>
    <xf numFmtId="0" fontId="0" fillId="0" borderId="9" xfId="0" applyBorder="1" applyAlignment="1">
      <alignment horizontal="left" vertical="top" wrapText="1" indent="3"/>
    </xf>
    <xf numFmtId="0" fontId="0" fillId="0" borderId="11" xfId="0" applyBorder="1" applyAlignment="1">
      <alignment horizontal="left" vertical="top" wrapText="1" indent="3"/>
    </xf>
    <xf numFmtId="0" fontId="22" fillId="2" borderId="10" xfId="3" applyFont="1" applyFill="1" applyBorder="1" applyAlignment="1">
      <alignment horizontal="left" vertical="center" wrapText="1" indent="2"/>
    </xf>
    <xf numFmtId="0" fontId="22" fillId="2" borderId="9" xfId="3" applyFont="1" applyFill="1" applyBorder="1" applyAlignment="1">
      <alignment horizontal="left" vertical="center" wrapText="1" indent="2"/>
    </xf>
    <xf numFmtId="0" fontId="21" fillId="2" borderId="12" xfId="3" applyFont="1" applyFill="1" applyBorder="1" applyAlignment="1">
      <alignment horizontal="center" vertical="center" wrapText="1"/>
    </xf>
    <xf numFmtId="0" fontId="21" fillId="2" borderId="8" xfId="3" applyFont="1" applyFill="1" applyBorder="1" applyAlignment="1">
      <alignment horizontal="center" vertical="center" wrapText="1"/>
    </xf>
    <xf numFmtId="0" fontId="21" fillId="2" borderId="13" xfId="3" applyFont="1" applyFill="1" applyBorder="1" applyAlignment="1">
      <alignment horizontal="center" vertical="center" wrapText="1"/>
    </xf>
    <xf numFmtId="0" fontId="21" fillId="2" borderId="6" xfId="3" applyFont="1" applyFill="1" applyBorder="1" applyAlignment="1">
      <alignment horizontal="center" vertical="center" wrapText="1"/>
    </xf>
    <xf numFmtId="0" fontId="21" fillId="2" borderId="7" xfId="3" applyFont="1" applyFill="1" applyBorder="1" applyAlignment="1">
      <alignment horizontal="center" vertical="center" wrapText="1"/>
    </xf>
    <xf numFmtId="0" fontId="21" fillId="2" borderId="14" xfId="3" applyFont="1" applyFill="1" applyBorder="1" applyAlignment="1">
      <alignment horizontal="center" vertical="center" wrapText="1"/>
    </xf>
    <xf numFmtId="0" fontId="21" fillId="2" borderId="10" xfId="3" applyFont="1" applyFill="1" applyBorder="1" applyAlignment="1">
      <alignment horizontal="left" wrapText="1" indent="3"/>
    </xf>
    <xf numFmtId="0" fontId="21" fillId="2" borderId="9" xfId="3" applyFont="1" applyFill="1" applyBorder="1" applyAlignment="1">
      <alignment horizontal="left" wrapText="1" indent="3"/>
    </xf>
    <xf numFmtId="0" fontId="21" fillId="2" borderId="11" xfId="3" applyFont="1" applyFill="1" applyBorder="1" applyAlignment="1">
      <alignment horizontal="left" wrapText="1" indent="3"/>
    </xf>
    <xf numFmtId="0" fontId="22" fillId="2" borderId="10" xfId="3" applyFont="1" applyFill="1" applyBorder="1" applyAlignment="1">
      <alignment horizontal="left" vertical="center" wrapText="1" indent="3"/>
    </xf>
    <xf numFmtId="0" fontId="0" fillId="0" borderId="9" xfId="0" applyBorder="1" applyAlignment="1">
      <alignment horizontal="left" vertical="center" wrapText="1" indent="3"/>
    </xf>
    <xf numFmtId="0" fontId="0" fillId="0" borderId="11" xfId="0" applyBorder="1" applyAlignment="1">
      <alignment horizontal="left" vertical="center" wrapText="1" indent="3"/>
    </xf>
    <xf numFmtId="0" fontId="0" fillId="0" borderId="9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22" fillId="2" borderId="10" xfId="3" applyFont="1" applyFill="1" applyBorder="1" applyAlignment="1">
      <alignment horizontal="left" vertical="top" wrapText="1" indent="3"/>
    </xf>
    <xf numFmtId="0" fontId="22" fillId="2" borderId="9" xfId="3" applyFont="1" applyFill="1" applyBorder="1" applyAlignment="1">
      <alignment horizontal="left" vertical="top" wrapText="1" indent="3"/>
    </xf>
    <xf numFmtId="0" fontId="22" fillId="2" borderId="11" xfId="3" applyFont="1" applyFill="1" applyBorder="1" applyAlignment="1">
      <alignment horizontal="left" vertical="top" wrapText="1" indent="3"/>
    </xf>
    <xf numFmtId="0" fontId="24" fillId="2" borderId="10" xfId="3" applyFont="1" applyFill="1" applyBorder="1" applyAlignment="1">
      <alignment vertical="center" wrapText="1"/>
    </xf>
    <xf numFmtId="0" fontId="24" fillId="2" borderId="9" xfId="3" applyFont="1" applyFill="1" applyBorder="1" applyAlignment="1">
      <alignment vertical="center" wrapText="1"/>
    </xf>
    <xf numFmtId="0" fontId="22" fillId="0" borderId="10" xfId="3" applyFont="1" applyFill="1" applyBorder="1" applyAlignment="1">
      <alignment horizontal="center" vertical="center" wrapText="1"/>
    </xf>
    <xf numFmtId="0" fontId="22" fillId="0" borderId="9" xfId="3" applyFont="1" applyFill="1" applyBorder="1" applyAlignment="1">
      <alignment horizontal="center" vertical="center" wrapText="1"/>
    </xf>
    <xf numFmtId="0" fontId="22" fillId="0" borderId="11" xfId="3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2" borderId="9" xfId="3" applyFont="1" applyFill="1" applyBorder="1" applyAlignment="1">
      <alignment horizontal="left" vertical="center" wrapText="1" indent="3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2" fillId="2" borderId="1" xfId="3" applyFont="1" applyFill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 wrapText="1"/>
    </xf>
    <xf numFmtId="0" fontId="21" fillId="2" borderId="10" xfId="3" applyFont="1" applyFill="1" applyBorder="1" applyAlignment="1">
      <alignment horizontal="left" vertical="center" wrapText="1" indent="1"/>
    </xf>
    <xf numFmtId="0" fontId="21" fillId="2" borderId="9" xfId="3" applyFont="1" applyFill="1" applyBorder="1" applyAlignment="1">
      <alignment horizontal="left" vertical="center" wrapText="1" indent="1"/>
    </xf>
    <xf numFmtId="0" fontId="26" fillId="2" borderId="10" xfId="3" applyFont="1" applyFill="1" applyBorder="1" applyAlignment="1">
      <alignment horizontal="center" vertical="center" wrapText="1"/>
    </xf>
    <xf numFmtId="0" fontId="26" fillId="2" borderId="9" xfId="3" applyFont="1" applyFill="1" applyBorder="1" applyAlignment="1">
      <alignment horizontal="center" vertical="center" wrapText="1"/>
    </xf>
    <xf numFmtId="0" fontId="26" fillId="2" borderId="11" xfId="3" applyFont="1" applyFill="1" applyBorder="1" applyAlignment="1">
      <alignment horizontal="center" vertical="center" wrapText="1"/>
    </xf>
    <xf numFmtId="0" fontId="23" fillId="2" borderId="10" xfId="3" applyFont="1" applyFill="1" applyBorder="1" applyAlignment="1">
      <alignment horizontal="left" vertical="center" wrapText="1"/>
    </xf>
    <xf numFmtId="0" fontId="23" fillId="2" borderId="9" xfId="3" applyFont="1" applyFill="1" applyBorder="1" applyAlignment="1">
      <alignment horizontal="left" vertical="center" wrapText="1"/>
    </xf>
    <xf numFmtId="0" fontId="10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9" fillId="0" borderId="0" xfId="3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21" fillId="2" borderId="10" xfId="3" applyFont="1" applyFill="1" applyBorder="1" applyAlignment="1">
      <alignment horizontal="left" vertical="center" wrapText="1" indent="2"/>
    </xf>
    <xf numFmtId="0" fontId="21" fillId="2" borderId="9" xfId="3" applyFont="1" applyFill="1" applyBorder="1" applyAlignment="1">
      <alignment horizontal="left" vertical="center" wrapText="1" indent="2"/>
    </xf>
    <xf numFmtId="0" fontId="21" fillId="2" borderId="11" xfId="3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/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0" fillId="0" borderId="9" xfId="0" applyBorder="1" applyAlignment="1">
      <alignment horizontal="left" vertical="center" wrapText="1" indent="2"/>
    </xf>
    <xf numFmtId="0" fontId="0" fillId="0" borderId="11" xfId="0" applyBorder="1" applyAlignment="1">
      <alignment horizontal="left" vertical="center" wrapText="1" indent="2"/>
    </xf>
    <xf numFmtId="0" fontId="22" fillId="2" borderId="10" xfId="3" applyFont="1" applyFill="1" applyBorder="1" applyAlignment="1">
      <alignment horizontal="left" vertical="top" wrapText="1" indent="2"/>
    </xf>
    <xf numFmtId="0" fontId="22" fillId="2" borderId="9" xfId="3" applyFont="1" applyFill="1" applyBorder="1" applyAlignment="1">
      <alignment horizontal="left" vertical="top" wrapText="1" indent="2"/>
    </xf>
    <xf numFmtId="0" fontId="22" fillId="2" borderId="11" xfId="3" applyFont="1" applyFill="1" applyBorder="1" applyAlignment="1">
      <alignment horizontal="left" vertical="top" wrapText="1" indent="2"/>
    </xf>
    <xf numFmtId="0" fontId="9" fillId="0" borderId="0" xfId="3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49" fontId="5" fillId="0" borderId="10" xfId="6" applyNumberFormat="1" applyFont="1" applyBorder="1" applyAlignment="1">
      <alignment horizontal="left" vertical="center" wrapText="1" indent="2"/>
    </xf>
    <xf numFmtId="0" fontId="1" fillId="0" borderId="9" xfId="6" applyBorder="1" applyAlignment="1">
      <alignment horizontal="left" vertical="center" wrapText="1" indent="2"/>
    </xf>
    <xf numFmtId="0" fontId="1" fillId="0" borderId="11" xfId="6" applyBorder="1" applyAlignment="1">
      <alignment horizontal="left" vertical="center" wrapText="1" indent="2"/>
    </xf>
    <xf numFmtId="0" fontId="18" fillId="0" borderId="0" xfId="6" applyFont="1" applyAlignment="1">
      <alignment horizontal="center" vertical="center"/>
    </xf>
    <xf numFmtId="0" fontId="35" fillId="0" borderId="0" xfId="6" applyFont="1" applyAlignment="1"/>
    <xf numFmtId="0" fontId="36" fillId="0" borderId="0" xfId="6" applyFont="1" applyAlignment="1">
      <alignment horizontal="center" vertical="center"/>
    </xf>
    <xf numFmtId="0" fontId="9" fillId="0" borderId="0" xfId="6" applyFont="1" applyAlignment="1"/>
    <xf numFmtId="49" fontId="4" fillId="0" borderId="11" xfId="6" applyNumberFormat="1" applyFont="1" applyBorder="1" applyAlignment="1">
      <alignment horizontal="center" vertical="center" wrapText="1"/>
    </xf>
    <xf numFmtId="49" fontId="4" fillId="0" borderId="1" xfId="6" applyNumberFormat="1" applyFont="1" applyBorder="1" applyAlignment="1">
      <alignment horizontal="center" vertical="center" wrapText="1"/>
    </xf>
    <xf numFmtId="49" fontId="4" fillId="0" borderId="4" xfId="6" applyNumberFormat="1" applyFont="1" applyBorder="1" applyAlignment="1">
      <alignment horizontal="center" vertical="center" wrapText="1"/>
    </xf>
    <xf numFmtId="49" fontId="4" fillId="0" borderId="5" xfId="6" applyNumberFormat="1" applyFont="1" applyBorder="1" applyAlignment="1">
      <alignment horizontal="center" vertical="center" wrapText="1"/>
    </xf>
    <xf numFmtId="0" fontId="1" fillId="0" borderId="5" xfId="6" applyBorder="1" applyAlignment="1">
      <alignment horizontal="center" vertical="center" wrapText="1"/>
    </xf>
    <xf numFmtId="49" fontId="5" fillId="0" borderId="1" xfId="6" applyNumberFormat="1" applyFont="1" applyFill="1" applyBorder="1" applyAlignment="1">
      <alignment horizontal="center" vertical="center" wrapText="1"/>
    </xf>
    <xf numFmtId="49" fontId="5" fillId="0" borderId="10" xfId="6" applyNumberFormat="1" applyFont="1" applyFill="1" applyBorder="1" applyAlignment="1">
      <alignment horizontal="center" vertical="center" wrapText="1"/>
    </xf>
    <xf numFmtId="49" fontId="8" fillId="0" borderId="10" xfId="6" applyNumberFormat="1" applyFont="1" applyBorder="1" applyAlignment="1">
      <alignment horizontal="center" vertical="center"/>
    </xf>
    <xf numFmtId="49" fontId="8" fillId="0" borderId="9" xfId="6" applyNumberFormat="1" applyFont="1" applyBorder="1" applyAlignment="1">
      <alignment horizontal="center" vertical="center"/>
    </xf>
    <xf numFmtId="49" fontId="8" fillId="0" borderId="11" xfId="6" applyNumberFormat="1" applyFont="1" applyBorder="1" applyAlignment="1">
      <alignment horizontal="center" vertical="center"/>
    </xf>
    <xf numFmtId="49" fontId="36" fillId="0" borderId="10" xfId="6" applyNumberFormat="1" applyFont="1" applyBorder="1" applyAlignment="1">
      <alignment horizontal="left" vertical="center" wrapText="1"/>
    </xf>
    <xf numFmtId="49" fontId="36" fillId="0" borderId="9" xfId="6" applyNumberFormat="1" applyFont="1" applyBorder="1" applyAlignment="1">
      <alignment horizontal="left" vertical="center" wrapText="1"/>
    </xf>
    <xf numFmtId="49" fontId="36" fillId="0" borderId="11" xfId="6" applyNumberFormat="1" applyFont="1" applyBorder="1" applyAlignment="1">
      <alignment horizontal="left" vertical="center" wrapText="1"/>
    </xf>
    <xf numFmtId="49" fontId="5" fillId="0" borderId="9" xfId="6" applyNumberFormat="1" applyFont="1" applyBorder="1" applyAlignment="1">
      <alignment horizontal="left" vertical="center" wrapText="1" indent="2"/>
    </xf>
    <xf numFmtId="49" fontId="5" fillId="0" borderId="11" xfId="6" applyNumberFormat="1" applyFont="1" applyBorder="1" applyAlignment="1">
      <alignment horizontal="left" vertical="center" wrapText="1" indent="2"/>
    </xf>
    <xf numFmtId="49" fontId="5" fillId="2" borderId="10" xfId="6" applyNumberFormat="1" applyFont="1" applyFill="1" applyBorder="1" applyAlignment="1">
      <alignment horizontal="left" vertical="center" wrapText="1" indent="6"/>
    </xf>
    <xf numFmtId="49" fontId="5" fillId="2" borderId="9" xfId="6" applyNumberFormat="1" applyFont="1" applyFill="1" applyBorder="1" applyAlignment="1">
      <alignment horizontal="left" vertical="center" wrapText="1" indent="6"/>
    </xf>
    <xf numFmtId="49" fontId="5" fillId="2" borderId="11" xfId="6" applyNumberFormat="1" applyFont="1" applyFill="1" applyBorder="1" applyAlignment="1">
      <alignment horizontal="left" vertical="center" wrapText="1" indent="6"/>
    </xf>
    <xf numFmtId="49" fontId="5" fillId="0" borderId="10" xfId="6" applyNumberFormat="1" applyFont="1" applyFill="1" applyBorder="1" applyAlignment="1">
      <alignment horizontal="left" vertical="center" wrapText="1" indent="4"/>
    </xf>
    <xf numFmtId="49" fontId="5" fillId="0" borderId="9" xfId="6" applyNumberFormat="1" applyFont="1" applyFill="1" applyBorder="1" applyAlignment="1">
      <alignment horizontal="left" vertical="center" wrapText="1" indent="4"/>
    </xf>
    <xf numFmtId="49" fontId="5" fillId="0" borderId="11" xfId="6" applyNumberFormat="1" applyFont="1" applyFill="1" applyBorder="1" applyAlignment="1">
      <alignment horizontal="left" vertical="center" wrapText="1" indent="4"/>
    </xf>
    <xf numFmtId="0" fontId="38" fillId="0" borderId="8" xfId="2" applyFont="1" applyFill="1" applyBorder="1" applyAlignment="1">
      <alignment horizontal="center" vertical="top"/>
    </xf>
    <xf numFmtId="49" fontId="5" fillId="0" borderId="10" xfId="6" applyNumberFormat="1" applyFont="1" applyFill="1" applyBorder="1" applyAlignment="1">
      <alignment horizontal="left" vertical="center" wrapText="1"/>
    </xf>
    <xf numFmtId="49" fontId="5" fillId="0" borderId="9" xfId="6" applyNumberFormat="1" applyFont="1" applyFill="1" applyBorder="1" applyAlignment="1">
      <alignment horizontal="left" vertical="center" wrapText="1"/>
    </xf>
    <xf numFmtId="49" fontId="5" fillId="0" borderId="11" xfId="6" applyNumberFormat="1" applyFont="1" applyFill="1" applyBorder="1" applyAlignment="1">
      <alignment horizontal="left" vertical="center" wrapText="1"/>
    </xf>
    <xf numFmtId="0" fontId="1" fillId="0" borderId="9" xfId="6" applyBorder="1" applyAlignment="1">
      <alignment horizontal="left" vertical="center" wrapText="1"/>
    </xf>
    <xf numFmtId="0" fontId="1" fillId="0" borderId="11" xfId="6" applyBorder="1" applyAlignment="1">
      <alignment horizontal="left" vertical="center" wrapText="1"/>
    </xf>
    <xf numFmtId="0" fontId="38" fillId="0" borderId="7" xfId="2" applyFont="1" applyFill="1" applyBorder="1" applyAlignment="1">
      <alignment horizontal="center"/>
    </xf>
    <xf numFmtId="0" fontId="8" fillId="0" borderId="0" xfId="6" applyFont="1" applyAlignment="1">
      <alignment horizontal="left"/>
    </xf>
    <xf numFmtId="0" fontId="9" fillId="0" borderId="0" xfId="6" applyFont="1" applyAlignment="1">
      <alignment wrapText="1"/>
    </xf>
    <xf numFmtId="0" fontId="1" fillId="0" borderId="0" xfId="6" applyFont="1" applyAlignment="1">
      <alignment wrapText="1"/>
    </xf>
    <xf numFmtId="0" fontId="5" fillId="0" borderId="0" xfId="6" applyFont="1" applyFill="1" applyAlignment="1">
      <alignment horizontal="left"/>
    </xf>
    <xf numFmtId="0" fontId="8" fillId="2" borderId="0" xfId="6" applyFont="1" applyFill="1" applyAlignment="1">
      <alignment horizontal="left" wrapText="1"/>
    </xf>
    <xf numFmtId="0" fontId="8" fillId="2" borderId="0" xfId="6" applyFont="1" applyFill="1" applyAlignment="1">
      <alignment horizontal="left"/>
    </xf>
    <xf numFmtId="0" fontId="50" fillId="2" borderId="0" xfId="6" applyFont="1" applyFill="1" applyAlignment="1">
      <alignment horizontal="left" wrapText="1"/>
    </xf>
    <xf numFmtId="0" fontId="27" fillId="0" borderId="0" xfId="6" applyFont="1" applyAlignment="1">
      <alignment horizontal="left"/>
    </xf>
    <xf numFmtId="0" fontId="27" fillId="0" borderId="0" xfId="6" applyFont="1" applyAlignment="1">
      <alignment horizontal="left" wrapText="1"/>
    </xf>
  </cellXfs>
  <cellStyles count="7">
    <cellStyle name="Обычный" xfId="0" builtinId="0"/>
    <cellStyle name="Обычный 2" xfId="1"/>
    <cellStyle name="Обычный 2 2" xfId="2"/>
    <cellStyle name="Обычный 2 2 2" xfId="3"/>
    <cellStyle name="Обычный 3" xfId="6"/>
    <cellStyle name="Обычный_2002год" xfId="4"/>
    <cellStyle name="Финансовый" xfId="5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723900</xdr:colOff>
      <xdr:row>3</xdr:row>
      <xdr:rowOff>66675</xdr:rowOff>
    </xdr:from>
    <xdr:to>
      <xdr:col>8</xdr:col>
      <xdr:colOff>1047750</xdr:colOff>
      <xdr:row>12</xdr:row>
      <xdr:rowOff>104775</xdr:rowOff>
    </xdr:to>
    <xdr:pic>
      <xdr:nvPicPr>
        <xdr:cNvPr id="2" name="Picture 1" descr="Подпись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20000"/>
        </a:blip>
        <a:srcRect/>
        <a:stretch>
          <a:fillRect/>
        </a:stretch>
      </xdr:blipFill>
      <xdr:spPr bwMode="auto">
        <a:xfrm>
          <a:off x="8610600" y="1028700"/>
          <a:ext cx="238125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A106"/>
  <sheetViews>
    <sheetView showGridLines="0" tabSelected="1" topLeftCell="A76" zoomScale="70" zoomScaleNormal="70" zoomScaleSheetLayoutView="100" workbookViewId="0">
      <selection activeCell="D2" sqref="D1:D2"/>
    </sheetView>
  </sheetViews>
  <sheetFormatPr defaultRowHeight="15" x14ac:dyDescent="0.25"/>
  <cols>
    <col min="1" max="2" width="15.42578125" style="14" customWidth="1"/>
    <col min="3" max="3" width="16" style="14" customWidth="1"/>
    <col min="4" max="4" width="44.42578125" style="14" customWidth="1"/>
    <col min="5" max="5" width="12.28515625" style="12" customWidth="1"/>
    <col min="6" max="6" width="16.5703125" style="3" customWidth="1"/>
    <col min="7" max="7" width="13.42578125" style="13" customWidth="1"/>
    <col min="8" max="8" width="18.7109375" style="3" customWidth="1"/>
    <col min="9" max="9" width="21.42578125" style="3" customWidth="1"/>
    <col min="10" max="10" width="21" style="3" customWidth="1"/>
    <col min="11" max="11" width="16.140625" style="3" customWidth="1"/>
    <col min="12" max="16384" width="9.140625" style="3"/>
  </cols>
  <sheetData>
    <row r="1" spans="1:11" ht="50.25" customHeight="1" x14ac:dyDescent="0.25">
      <c r="H1" s="294" t="s">
        <v>13</v>
      </c>
      <c r="I1" s="295"/>
      <c r="J1" s="295"/>
    </row>
    <row r="2" spans="1:11" ht="10.5" customHeight="1" x14ac:dyDescent="0.25">
      <c r="J2" s="24"/>
    </row>
    <row r="3" spans="1:11" x14ac:dyDescent="0.25">
      <c r="G3" s="296" t="s">
        <v>14</v>
      </c>
      <c r="H3" s="296"/>
      <c r="I3" s="290"/>
      <c r="J3" s="290"/>
    </row>
    <row r="4" spans="1:11" x14ac:dyDescent="0.25">
      <c r="A4" s="47" t="s">
        <v>195</v>
      </c>
      <c r="G4" s="298" t="s">
        <v>94</v>
      </c>
      <c r="H4" s="298"/>
      <c r="I4" s="299"/>
      <c r="J4" s="290"/>
    </row>
    <row r="5" spans="1:11" ht="15" customHeight="1" x14ac:dyDescent="0.25">
      <c r="A5" s="47" t="s">
        <v>196</v>
      </c>
      <c r="G5" s="297" t="s">
        <v>18</v>
      </c>
      <c r="H5" s="297"/>
      <c r="I5" s="290"/>
      <c r="J5" s="290"/>
    </row>
    <row r="6" spans="1:11" ht="15" customHeight="1" x14ac:dyDescent="0.25">
      <c r="A6" s="47" t="s">
        <v>202</v>
      </c>
      <c r="G6" s="298" t="s">
        <v>33</v>
      </c>
      <c r="H6" s="298"/>
      <c r="I6" s="299"/>
      <c r="J6" s="290"/>
    </row>
    <row r="7" spans="1:11" ht="15" customHeight="1" x14ac:dyDescent="0.25">
      <c r="G7" s="297" t="s">
        <v>19</v>
      </c>
      <c r="H7" s="297"/>
      <c r="I7" s="290"/>
      <c r="J7" s="290"/>
    </row>
    <row r="8" spans="1:11" x14ac:dyDescent="0.25">
      <c r="G8" s="300" t="s">
        <v>32</v>
      </c>
      <c r="H8" s="300"/>
      <c r="I8" s="299"/>
      <c r="J8" s="290"/>
    </row>
    <row r="9" spans="1:11" ht="15" customHeight="1" x14ac:dyDescent="0.25">
      <c r="G9" s="297" t="s">
        <v>12</v>
      </c>
      <c r="H9" s="297"/>
      <c r="I9" s="290"/>
      <c r="J9" s="290"/>
    </row>
    <row r="10" spans="1:11" ht="15" customHeight="1" x14ac:dyDescent="0.25">
      <c r="G10" s="301" t="s">
        <v>203</v>
      </c>
      <c r="H10" s="301"/>
      <c r="I10" s="295"/>
      <c r="J10" s="295"/>
    </row>
    <row r="11" spans="1:11" ht="11.25" customHeight="1" x14ac:dyDescent="0.25">
      <c r="J11" s="68"/>
    </row>
    <row r="12" spans="1:11" ht="15" customHeight="1" x14ac:dyDescent="0.25">
      <c r="J12" s="15"/>
    </row>
    <row r="13" spans="1:11" ht="15" customHeight="1" x14ac:dyDescent="0.3">
      <c r="A13" s="272" t="s">
        <v>95</v>
      </c>
      <c r="B13" s="273"/>
      <c r="C13" s="273"/>
      <c r="D13" s="273"/>
      <c r="E13" s="273"/>
      <c r="F13" s="273"/>
      <c r="G13" s="273"/>
      <c r="H13" s="273"/>
      <c r="I13" s="273"/>
      <c r="J13" s="273"/>
    </row>
    <row r="14" spans="1:11" ht="16.5" customHeight="1" x14ac:dyDescent="0.3">
      <c r="A14" s="272" t="s">
        <v>96</v>
      </c>
      <c r="B14" s="273"/>
      <c r="C14" s="273"/>
      <c r="D14" s="273"/>
      <c r="E14" s="273"/>
      <c r="F14" s="273"/>
      <c r="G14" s="273"/>
      <c r="H14" s="273"/>
      <c r="I14" s="273"/>
      <c r="J14" s="273"/>
    </row>
    <row r="15" spans="1:11" ht="15" customHeight="1" x14ac:dyDescent="0.25">
      <c r="A15" s="2"/>
      <c r="B15" s="2"/>
      <c r="C15" s="2"/>
      <c r="D15" s="1"/>
      <c r="E15" s="16"/>
      <c r="F15" s="17"/>
      <c r="G15" s="1"/>
      <c r="H15" s="1"/>
      <c r="I15" s="1"/>
      <c r="J15" s="1"/>
      <c r="K15" s="62" t="s">
        <v>7</v>
      </c>
    </row>
    <row r="16" spans="1:11" ht="15" customHeight="1" x14ac:dyDescent="0.25">
      <c r="A16" s="2"/>
      <c r="B16" s="2"/>
      <c r="C16" s="2"/>
      <c r="D16" s="275" t="s">
        <v>201</v>
      </c>
      <c r="E16" s="276"/>
      <c r="F16" s="276"/>
      <c r="G16" s="273"/>
      <c r="H16" s="273"/>
      <c r="I16" s="215"/>
      <c r="J16" s="36" t="s">
        <v>31</v>
      </c>
      <c r="K16" s="69">
        <v>44223</v>
      </c>
    </row>
    <row r="17" spans="1:11" ht="15" customHeight="1" x14ac:dyDescent="0.25">
      <c r="A17" s="2"/>
      <c r="B17" s="2"/>
      <c r="C17" s="2"/>
      <c r="D17" s="105"/>
      <c r="E17" s="106"/>
      <c r="F17" s="106"/>
      <c r="G17" s="104"/>
      <c r="H17" s="104"/>
      <c r="I17" s="215"/>
      <c r="J17" s="36"/>
      <c r="K17" s="69"/>
    </row>
    <row r="18" spans="1:11" ht="15" customHeight="1" x14ac:dyDescent="0.25">
      <c r="A18" s="132" t="s">
        <v>30</v>
      </c>
      <c r="B18" s="1" t="s">
        <v>198</v>
      </c>
      <c r="C18" s="19"/>
      <c r="D18" s="18"/>
      <c r="E18" s="18"/>
      <c r="F18" s="221"/>
      <c r="G18" s="221"/>
      <c r="H18" s="221"/>
      <c r="I18" s="221"/>
      <c r="J18" s="129" t="s">
        <v>97</v>
      </c>
      <c r="K18" s="63"/>
    </row>
    <row r="19" spans="1:11" ht="15" customHeight="1" x14ac:dyDescent="0.25">
      <c r="A19" s="37"/>
      <c r="B19" s="23"/>
      <c r="C19" s="23"/>
      <c r="D19" s="23"/>
      <c r="E19" s="23"/>
      <c r="F19" s="23"/>
      <c r="G19" s="23"/>
      <c r="H19" s="23"/>
      <c r="I19" s="23"/>
      <c r="J19" s="129" t="s">
        <v>101</v>
      </c>
      <c r="K19" s="65">
        <v>3212003721</v>
      </c>
    </row>
    <row r="20" spans="1:11" ht="15" customHeight="1" x14ac:dyDescent="0.25">
      <c r="A20" s="39" t="s">
        <v>102</v>
      </c>
      <c r="B20" s="39"/>
      <c r="C20" s="39"/>
      <c r="D20" s="39"/>
      <c r="E20" s="39"/>
      <c r="F20" s="39"/>
      <c r="G20" s="39"/>
      <c r="H20" s="39"/>
      <c r="I20" s="39"/>
      <c r="J20" s="130" t="s">
        <v>98</v>
      </c>
      <c r="K20" s="65">
        <v>324501001</v>
      </c>
    </row>
    <row r="21" spans="1:11" ht="15" customHeight="1" x14ac:dyDescent="0.25">
      <c r="A21" s="38" t="s">
        <v>103</v>
      </c>
      <c r="B21" s="3" t="s">
        <v>34</v>
      </c>
      <c r="C21" s="20"/>
      <c r="D21" s="20"/>
      <c r="E21" s="20"/>
      <c r="F21" s="20"/>
      <c r="G21" s="20"/>
      <c r="H21" s="20"/>
      <c r="I21" s="20"/>
      <c r="J21" s="129" t="s">
        <v>99</v>
      </c>
      <c r="K21" s="64"/>
    </row>
    <row r="22" spans="1:11" ht="15" customHeight="1" x14ac:dyDescent="0.25">
      <c r="A22" s="60" t="s">
        <v>104</v>
      </c>
      <c r="B22" s="60" t="s">
        <v>106</v>
      </c>
      <c r="C22" s="60"/>
      <c r="D22" s="60"/>
      <c r="E22" s="60"/>
      <c r="F22" s="60"/>
      <c r="G22" s="60"/>
      <c r="H22" s="60"/>
      <c r="I22" s="60"/>
      <c r="J22" s="131"/>
      <c r="K22" s="66"/>
    </row>
    <row r="23" spans="1:11" ht="15" customHeight="1" x14ac:dyDescent="0.25">
      <c r="A23" s="60"/>
      <c r="B23" s="60"/>
      <c r="C23" s="60"/>
      <c r="D23" s="60" t="s">
        <v>105</v>
      </c>
      <c r="E23" s="60"/>
      <c r="F23" s="60"/>
      <c r="G23" s="60"/>
      <c r="H23" s="60"/>
      <c r="I23" s="60"/>
      <c r="J23" s="131"/>
      <c r="K23" s="66"/>
    </row>
    <row r="24" spans="1:11" ht="15" customHeight="1" x14ac:dyDescent="0.25">
      <c r="A24" s="39" t="s">
        <v>8</v>
      </c>
      <c r="B24" s="39"/>
      <c r="C24" s="39"/>
      <c r="D24" s="39"/>
      <c r="E24" s="39"/>
      <c r="F24" s="39"/>
      <c r="G24" s="39"/>
      <c r="H24" s="61"/>
      <c r="I24" s="61"/>
      <c r="J24" s="61" t="s">
        <v>100</v>
      </c>
      <c r="K24" s="63">
        <v>383</v>
      </c>
    </row>
    <row r="25" spans="1:11" ht="12" customHeight="1" x14ac:dyDescent="0.25">
      <c r="J25" s="15"/>
    </row>
    <row r="26" spans="1:11" s="5" customFormat="1" ht="21" customHeight="1" x14ac:dyDescent="0.25">
      <c r="A26" s="286" t="s">
        <v>20</v>
      </c>
      <c r="B26" s="286"/>
      <c r="C26" s="286"/>
      <c r="D26" s="286"/>
      <c r="E26" s="287"/>
      <c r="F26" s="287"/>
      <c r="G26" s="287"/>
      <c r="H26" s="287"/>
      <c r="I26" s="287"/>
      <c r="J26" s="287"/>
    </row>
    <row r="27" spans="1:11" s="5" customFormat="1" ht="7.5" customHeight="1" x14ac:dyDescent="0.25">
      <c r="A27" s="13"/>
      <c r="B27" s="13"/>
      <c r="C27" s="13"/>
      <c r="D27" s="13"/>
      <c r="E27" s="12"/>
      <c r="F27" s="4"/>
      <c r="G27" s="14"/>
      <c r="H27" s="3"/>
      <c r="I27" s="3"/>
      <c r="J27" s="3"/>
    </row>
    <row r="28" spans="1:11" s="5" customFormat="1" ht="30" customHeight="1" x14ac:dyDescent="0.25">
      <c r="A28" s="250" t="s">
        <v>0</v>
      </c>
      <c r="B28" s="251"/>
      <c r="C28" s="251"/>
      <c r="D28" s="252"/>
      <c r="E28" s="277" t="s">
        <v>1</v>
      </c>
      <c r="F28" s="278" t="s">
        <v>107</v>
      </c>
      <c r="G28" s="278" t="s">
        <v>108</v>
      </c>
      <c r="H28" s="269" t="s">
        <v>9</v>
      </c>
      <c r="I28" s="270"/>
      <c r="J28" s="270"/>
      <c r="K28" s="271"/>
    </row>
    <row r="29" spans="1:11" s="5" customFormat="1" ht="66.75" customHeight="1" x14ac:dyDescent="0.25">
      <c r="A29" s="253"/>
      <c r="B29" s="254"/>
      <c r="C29" s="254"/>
      <c r="D29" s="255"/>
      <c r="E29" s="277"/>
      <c r="F29" s="278"/>
      <c r="G29" s="278"/>
      <c r="H29" s="101" t="s">
        <v>156</v>
      </c>
      <c r="I29" s="101" t="s">
        <v>157</v>
      </c>
      <c r="J29" s="88" t="s">
        <v>158</v>
      </c>
      <c r="K29" s="101" t="s">
        <v>109</v>
      </c>
    </row>
    <row r="30" spans="1:11" s="34" customFormat="1" ht="18" customHeight="1" x14ac:dyDescent="0.2">
      <c r="A30" s="281">
        <v>2</v>
      </c>
      <c r="B30" s="282"/>
      <c r="C30" s="282"/>
      <c r="D30" s="283"/>
      <c r="E30" s="44">
        <v>3</v>
      </c>
      <c r="F30" s="32">
        <v>4</v>
      </c>
      <c r="G30" s="33">
        <v>5</v>
      </c>
      <c r="H30" s="57">
        <v>6</v>
      </c>
      <c r="I30" s="89">
        <v>7</v>
      </c>
      <c r="J30" s="57">
        <v>8</v>
      </c>
      <c r="K30" s="133"/>
    </row>
    <row r="31" spans="1:11" s="5" customFormat="1" ht="20.25" customHeight="1" x14ac:dyDescent="0.25">
      <c r="A31" s="259" t="s">
        <v>110</v>
      </c>
      <c r="B31" s="274"/>
      <c r="C31" s="274"/>
      <c r="D31" s="274"/>
      <c r="E31" s="48" t="s">
        <v>4</v>
      </c>
      <c r="F31" s="46" t="s">
        <v>3</v>
      </c>
      <c r="G31" s="46" t="s">
        <v>3</v>
      </c>
      <c r="H31" s="93"/>
      <c r="I31" s="209"/>
      <c r="J31" s="210"/>
      <c r="K31" s="134"/>
    </row>
    <row r="32" spans="1:11" s="5" customFormat="1" ht="22.5" customHeight="1" x14ac:dyDescent="0.25">
      <c r="A32" s="243" t="s">
        <v>111</v>
      </c>
      <c r="B32" s="260"/>
      <c r="C32" s="260"/>
      <c r="D32" s="260"/>
      <c r="E32" s="48" t="s">
        <v>6</v>
      </c>
      <c r="F32" s="46" t="s">
        <v>3</v>
      </c>
      <c r="G32" s="46" t="s">
        <v>3</v>
      </c>
      <c r="H32" s="25"/>
      <c r="I32" s="211"/>
      <c r="J32" s="87"/>
      <c r="K32" s="134"/>
    </row>
    <row r="33" spans="1:11" s="5" customFormat="1" ht="18" customHeight="1" x14ac:dyDescent="0.25">
      <c r="A33" s="284" t="s">
        <v>112</v>
      </c>
      <c r="B33" s="285"/>
      <c r="C33" s="285"/>
      <c r="D33" s="285"/>
      <c r="E33" s="140" t="s">
        <v>29</v>
      </c>
      <c r="F33" s="53" t="s">
        <v>3</v>
      </c>
      <c r="G33" s="26"/>
      <c r="H33" s="146">
        <f>H35+H39</f>
        <v>11424400</v>
      </c>
      <c r="I33" s="146">
        <f>I35+I39</f>
        <v>12074972.43</v>
      </c>
      <c r="J33" s="146">
        <f>J35+J39</f>
        <v>11148400</v>
      </c>
      <c r="K33" s="134"/>
    </row>
    <row r="34" spans="1:11" s="5" customFormat="1" ht="30.75" customHeight="1" x14ac:dyDescent="0.25">
      <c r="A34" s="238" t="s">
        <v>113</v>
      </c>
      <c r="B34" s="239"/>
      <c r="C34" s="239"/>
      <c r="D34" s="239"/>
      <c r="E34" s="49">
        <v>1100</v>
      </c>
      <c r="F34" s="100">
        <v>120</v>
      </c>
      <c r="G34" s="26"/>
      <c r="H34" s="75"/>
      <c r="I34" s="90"/>
      <c r="J34" s="87"/>
      <c r="K34" s="134"/>
    </row>
    <row r="35" spans="1:11" s="5" customFormat="1" ht="15.75" customHeight="1" x14ac:dyDescent="0.25">
      <c r="A35" s="279" t="s">
        <v>114</v>
      </c>
      <c r="B35" s="280"/>
      <c r="C35" s="280"/>
      <c r="D35" s="280"/>
      <c r="E35" s="49">
        <v>1200</v>
      </c>
      <c r="F35" s="100">
        <v>130</v>
      </c>
      <c r="G35" s="26"/>
      <c r="H35" s="75">
        <f>'2021'!D13</f>
        <v>11325400</v>
      </c>
      <c r="I35" s="75">
        <f>'2022'!D13</f>
        <v>11325400</v>
      </c>
      <c r="J35" s="75">
        <f>'2023'!D13</f>
        <v>11049400</v>
      </c>
      <c r="K35" s="134"/>
    </row>
    <row r="36" spans="1:11" s="5" customFormat="1" ht="32.25" customHeight="1" x14ac:dyDescent="0.25">
      <c r="A36" s="259" t="s">
        <v>115</v>
      </c>
      <c r="B36" s="274"/>
      <c r="C36" s="274"/>
      <c r="D36" s="274"/>
      <c r="E36" s="51">
        <v>1210</v>
      </c>
      <c r="F36" s="141">
        <v>130</v>
      </c>
      <c r="G36" s="27"/>
      <c r="H36" s="76">
        <f>'2021'!D14</f>
        <v>10572400</v>
      </c>
      <c r="I36" s="76">
        <f>'2022'!D14</f>
        <v>10572400</v>
      </c>
      <c r="J36" s="75">
        <f>'2023'!D14</f>
        <v>10296400</v>
      </c>
      <c r="K36" s="134"/>
    </row>
    <row r="37" spans="1:11" s="10" customFormat="1" ht="21" customHeight="1" x14ac:dyDescent="0.25">
      <c r="A37" s="259" t="s">
        <v>116</v>
      </c>
      <c r="B37" s="260"/>
      <c r="C37" s="260"/>
      <c r="D37" s="261"/>
      <c r="E37" s="51">
        <v>1230</v>
      </c>
      <c r="F37" s="142">
        <v>130</v>
      </c>
      <c r="G37" s="26"/>
      <c r="H37" s="28"/>
      <c r="I37" s="90"/>
      <c r="J37" s="77"/>
      <c r="K37" s="135"/>
    </row>
    <row r="38" spans="1:11" s="5" customFormat="1" ht="15.75" customHeight="1" x14ac:dyDescent="0.25">
      <c r="A38" s="238" t="s">
        <v>10</v>
      </c>
      <c r="B38" s="239"/>
      <c r="C38" s="239"/>
      <c r="D38" s="239"/>
      <c r="E38" s="49">
        <v>1300</v>
      </c>
      <c r="F38" s="26">
        <v>140</v>
      </c>
      <c r="G38" s="26"/>
      <c r="H38" s="28"/>
      <c r="I38" s="90"/>
      <c r="J38" s="77"/>
      <c r="K38" s="134"/>
    </row>
    <row r="39" spans="1:11" s="5" customFormat="1" ht="15.75" customHeight="1" x14ac:dyDescent="0.25">
      <c r="A39" s="238" t="s">
        <v>117</v>
      </c>
      <c r="B39" s="239"/>
      <c r="C39" s="239"/>
      <c r="D39" s="239"/>
      <c r="E39" s="49">
        <v>1400</v>
      </c>
      <c r="F39" s="26">
        <v>150</v>
      </c>
      <c r="G39" s="26"/>
      <c r="H39" s="77">
        <f>'2021'!D17</f>
        <v>99000</v>
      </c>
      <c r="I39" s="212">
        <f>'2022'!D17</f>
        <v>749572.43</v>
      </c>
      <c r="J39" s="91">
        <f>'2023'!D17</f>
        <v>99000</v>
      </c>
      <c r="K39" s="134"/>
    </row>
    <row r="40" spans="1:11" s="10" customFormat="1" ht="33.75" customHeight="1" x14ac:dyDescent="0.25">
      <c r="A40" s="238" t="s">
        <v>118</v>
      </c>
      <c r="B40" s="262"/>
      <c r="C40" s="262"/>
      <c r="D40" s="263"/>
      <c r="E40" s="49">
        <v>1410</v>
      </c>
      <c r="F40" s="26">
        <v>150</v>
      </c>
      <c r="G40" s="26"/>
      <c r="H40" s="75">
        <f>'2021'!D18</f>
        <v>99000</v>
      </c>
      <c r="I40" s="75">
        <f>'2022'!D18</f>
        <v>749572.43</v>
      </c>
      <c r="J40" s="75">
        <f>'2023'!D18</f>
        <v>99000</v>
      </c>
      <c r="K40" s="135"/>
    </row>
    <row r="41" spans="1:11" s="10" customFormat="1" ht="15.75" customHeight="1" x14ac:dyDescent="0.25">
      <c r="A41" s="238" t="s">
        <v>119</v>
      </c>
      <c r="B41" s="239"/>
      <c r="C41" s="239"/>
      <c r="D41" s="239"/>
      <c r="E41" s="49">
        <v>1420</v>
      </c>
      <c r="F41" s="26">
        <v>150</v>
      </c>
      <c r="G41" s="26"/>
      <c r="H41" s="77"/>
      <c r="I41" s="90"/>
      <c r="J41" s="91"/>
      <c r="K41" s="135"/>
    </row>
    <row r="42" spans="1:11" s="10" customFormat="1" ht="15.75" customHeight="1" x14ac:dyDescent="0.25">
      <c r="A42" s="238" t="s">
        <v>120</v>
      </c>
      <c r="B42" s="239"/>
      <c r="C42" s="239"/>
      <c r="D42" s="239"/>
      <c r="E42" s="49">
        <v>1430</v>
      </c>
      <c r="F42" s="26">
        <v>150</v>
      </c>
      <c r="G42" s="26"/>
      <c r="H42" s="28"/>
      <c r="I42" s="90"/>
      <c r="J42" s="91"/>
      <c r="K42" s="135"/>
    </row>
    <row r="43" spans="1:11" s="10" customFormat="1" ht="15.75" customHeight="1" x14ac:dyDescent="0.25">
      <c r="A43" s="238" t="s">
        <v>121</v>
      </c>
      <c r="B43" s="262"/>
      <c r="C43" s="262"/>
      <c r="D43" s="263"/>
      <c r="E43" s="49">
        <v>1500</v>
      </c>
      <c r="F43" s="26">
        <v>180</v>
      </c>
      <c r="G43" s="26"/>
      <c r="H43" s="77"/>
      <c r="I43" s="90"/>
      <c r="J43" s="91"/>
      <c r="K43" s="135"/>
    </row>
    <row r="44" spans="1:11" s="10" customFormat="1" ht="35.25" customHeight="1" x14ac:dyDescent="0.25">
      <c r="A44" s="238" t="s">
        <v>15</v>
      </c>
      <c r="B44" s="239"/>
      <c r="C44" s="239"/>
      <c r="D44" s="239"/>
      <c r="E44" s="49">
        <v>1600</v>
      </c>
      <c r="F44" s="26">
        <v>400</v>
      </c>
      <c r="G44" s="26"/>
      <c r="H44" s="77"/>
      <c r="I44" s="90"/>
      <c r="J44" s="91"/>
      <c r="K44" s="135"/>
    </row>
    <row r="45" spans="1:11" s="10" customFormat="1" ht="28.5" customHeight="1" x14ac:dyDescent="0.25">
      <c r="A45" s="238" t="s">
        <v>16</v>
      </c>
      <c r="B45" s="239"/>
      <c r="C45" s="239"/>
      <c r="D45" s="239"/>
      <c r="E45" s="49">
        <v>1700</v>
      </c>
      <c r="F45" s="100" t="s">
        <v>3</v>
      </c>
      <c r="G45" s="26"/>
      <c r="H45" s="77"/>
      <c r="I45" s="90"/>
      <c r="J45" s="91"/>
      <c r="K45" s="136"/>
    </row>
    <row r="46" spans="1:11" s="10" customFormat="1" ht="30" customHeight="1" x14ac:dyDescent="0.25">
      <c r="A46" s="238" t="s">
        <v>21</v>
      </c>
      <c r="B46" s="262"/>
      <c r="C46" s="262"/>
      <c r="D46" s="263"/>
      <c r="E46" s="49">
        <v>1710</v>
      </c>
      <c r="F46" s="100">
        <v>510</v>
      </c>
      <c r="G46" s="26"/>
      <c r="H46" s="28"/>
      <c r="I46" s="90"/>
      <c r="J46" s="91"/>
      <c r="K46" s="135"/>
    </row>
    <row r="47" spans="1:11" s="10" customFormat="1" ht="27.75" customHeight="1" x14ac:dyDescent="0.25">
      <c r="A47" s="267" t="s">
        <v>122</v>
      </c>
      <c r="B47" s="268"/>
      <c r="C47" s="268"/>
      <c r="D47" s="268"/>
      <c r="E47" s="52">
        <v>2000</v>
      </c>
      <c r="F47" s="53" t="s">
        <v>3</v>
      </c>
      <c r="G47" s="26"/>
      <c r="H47" s="147">
        <f>H48+H58+H69</f>
        <v>11424400</v>
      </c>
      <c r="I47" s="147">
        <f t="shared" ref="I47:J47" si="0">I48+I58+I69</f>
        <v>12074972.43</v>
      </c>
      <c r="J47" s="147">
        <f t="shared" si="0"/>
        <v>11148400</v>
      </c>
      <c r="K47" s="135"/>
    </row>
    <row r="48" spans="1:11" s="10" customFormat="1" ht="21.75" customHeight="1" x14ac:dyDescent="0.25">
      <c r="A48" s="248" t="s">
        <v>123</v>
      </c>
      <c r="B48" s="249"/>
      <c r="C48" s="249"/>
      <c r="D48" s="249"/>
      <c r="E48" s="49">
        <v>2100</v>
      </c>
      <c r="F48" s="100" t="s">
        <v>3</v>
      </c>
      <c r="G48" s="26"/>
      <c r="H48" s="77">
        <f>H49+H50+H51+H52</f>
        <v>8954200</v>
      </c>
      <c r="I48" s="77">
        <f t="shared" ref="I48:J48" si="1">I49+I50+I51+I52</f>
        <v>8954200</v>
      </c>
      <c r="J48" s="77">
        <f t="shared" si="1"/>
        <v>8954200</v>
      </c>
      <c r="K48" s="135"/>
    </row>
    <row r="49" spans="1:443" s="10" customFormat="1" ht="30.75" customHeight="1" x14ac:dyDescent="0.25">
      <c r="A49" s="264" t="s">
        <v>124</v>
      </c>
      <c r="B49" s="265"/>
      <c r="C49" s="265"/>
      <c r="D49" s="266"/>
      <c r="E49" s="49">
        <v>2110</v>
      </c>
      <c r="F49" s="100">
        <v>111</v>
      </c>
      <c r="G49" s="26"/>
      <c r="H49" s="77">
        <f>'2021'!D27</f>
        <v>6825000</v>
      </c>
      <c r="I49" s="90">
        <f>'2022'!D27</f>
        <v>6825000</v>
      </c>
      <c r="J49" s="91">
        <f>'2023'!D27</f>
        <v>6825000</v>
      </c>
      <c r="K49" s="135"/>
    </row>
    <row r="50" spans="1:443" s="10" customFormat="1" ht="19.5" customHeight="1" x14ac:dyDescent="0.25">
      <c r="A50" s="259" t="s">
        <v>125</v>
      </c>
      <c r="B50" s="260"/>
      <c r="C50" s="260"/>
      <c r="D50" s="261"/>
      <c r="E50" s="49">
        <v>2120</v>
      </c>
      <c r="F50" s="100">
        <v>112</v>
      </c>
      <c r="G50" s="26"/>
      <c r="H50" s="77">
        <f>'2021'!D28</f>
        <v>99000</v>
      </c>
      <c r="I50" s="90">
        <f>'2022'!D28</f>
        <v>99000</v>
      </c>
      <c r="J50" s="91">
        <f>'2023'!D28</f>
        <v>99000</v>
      </c>
      <c r="K50" s="135"/>
    </row>
    <row r="51" spans="1:443" s="5" customFormat="1" ht="30" customHeight="1" x14ac:dyDescent="0.25">
      <c r="A51" s="259" t="s">
        <v>126</v>
      </c>
      <c r="B51" s="260"/>
      <c r="C51" s="260"/>
      <c r="D51" s="261"/>
      <c r="E51" s="49">
        <v>2130</v>
      </c>
      <c r="F51" s="100">
        <v>113</v>
      </c>
      <c r="G51" s="26"/>
      <c r="H51" s="28"/>
      <c r="I51" s="90"/>
      <c r="J51" s="91"/>
      <c r="K51" s="134"/>
    </row>
    <row r="52" spans="1:443" s="5" customFormat="1" ht="34.5" customHeight="1" x14ac:dyDescent="0.25">
      <c r="A52" s="259" t="s">
        <v>127</v>
      </c>
      <c r="B52" s="274"/>
      <c r="C52" s="274"/>
      <c r="D52" s="274"/>
      <c r="E52" s="49">
        <v>2140</v>
      </c>
      <c r="F52" s="100">
        <v>119</v>
      </c>
      <c r="G52" s="26"/>
      <c r="H52" s="75">
        <f>'2021'!D30</f>
        <v>2030200</v>
      </c>
      <c r="I52" s="90">
        <f>'2022'!D30</f>
        <v>2030200</v>
      </c>
      <c r="J52" s="87">
        <f>'2023'!D30</f>
        <v>2030200</v>
      </c>
      <c r="K52" s="134"/>
    </row>
    <row r="53" spans="1:443" s="5" customFormat="1" ht="22.5" customHeight="1" x14ac:dyDescent="0.25">
      <c r="A53" s="238" t="s">
        <v>128</v>
      </c>
      <c r="B53" s="239"/>
      <c r="C53" s="239"/>
      <c r="D53" s="239"/>
      <c r="E53" s="49">
        <v>2200</v>
      </c>
      <c r="F53" s="40">
        <v>300</v>
      </c>
      <c r="G53" s="26"/>
      <c r="H53" s="25"/>
      <c r="I53" s="90"/>
      <c r="J53" s="87"/>
      <c r="K53" s="134"/>
    </row>
    <row r="54" spans="1:443" s="5" customFormat="1" ht="33" customHeight="1" x14ac:dyDescent="0.25">
      <c r="A54" s="248" t="s">
        <v>22</v>
      </c>
      <c r="B54" s="249"/>
      <c r="C54" s="249"/>
      <c r="D54" s="249"/>
      <c r="E54" s="49">
        <v>2210</v>
      </c>
      <c r="F54" s="40">
        <v>321</v>
      </c>
      <c r="G54" s="26"/>
      <c r="H54" s="25"/>
      <c r="I54" s="90"/>
      <c r="J54" s="75"/>
      <c r="K54" s="134"/>
    </row>
    <row r="55" spans="1:443" s="5" customFormat="1" ht="26.25" customHeight="1" x14ac:dyDescent="0.25">
      <c r="A55" s="238" t="s">
        <v>129</v>
      </c>
      <c r="B55" s="239"/>
      <c r="C55" s="239"/>
      <c r="D55" s="239"/>
      <c r="E55" s="49">
        <v>2220</v>
      </c>
      <c r="F55" s="26">
        <v>323</v>
      </c>
      <c r="G55" s="26"/>
      <c r="H55" s="25"/>
      <c r="I55" s="90"/>
      <c r="J55" s="75"/>
      <c r="K55" s="134"/>
    </row>
    <row r="56" spans="1:443" s="5" customFormat="1" ht="28.5" customHeight="1" x14ac:dyDescent="0.25">
      <c r="A56" s="248" t="s">
        <v>130</v>
      </c>
      <c r="B56" s="249"/>
      <c r="C56" s="249"/>
      <c r="D56" s="249"/>
      <c r="E56" s="49">
        <v>2230</v>
      </c>
      <c r="F56" s="26">
        <v>350</v>
      </c>
      <c r="G56" s="26"/>
      <c r="H56" s="25"/>
      <c r="I56" s="90"/>
      <c r="J56" s="75"/>
      <c r="K56" s="134"/>
    </row>
    <row r="57" spans="1:443" s="5" customFormat="1" ht="21.75" customHeight="1" x14ac:dyDescent="0.25">
      <c r="A57" s="248" t="s">
        <v>131</v>
      </c>
      <c r="B57" s="302"/>
      <c r="C57" s="302"/>
      <c r="D57" s="303"/>
      <c r="E57" s="49">
        <v>2240</v>
      </c>
      <c r="F57" s="26">
        <v>360</v>
      </c>
      <c r="G57" s="26"/>
      <c r="H57" s="25"/>
      <c r="I57" s="90"/>
      <c r="J57" s="75"/>
      <c r="K57" s="134"/>
    </row>
    <row r="58" spans="1:443" s="5" customFormat="1" ht="24" customHeight="1" x14ac:dyDescent="0.25">
      <c r="A58" s="238" t="s">
        <v>23</v>
      </c>
      <c r="B58" s="239"/>
      <c r="C58" s="239"/>
      <c r="D58" s="239"/>
      <c r="E58" s="49">
        <v>2300</v>
      </c>
      <c r="F58" s="100">
        <v>850</v>
      </c>
      <c r="G58" s="26"/>
      <c r="H58" s="75">
        <f>H59+H60+H61</f>
        <v>31200</v>
      </c>
      <c r="I58" s="75">
        <f t="shared" ref="I58:J58" si="2">I59+I60+I61</f>
        <v>31200</v>
      </c>
      <c r="J58" s="75">
        <f t="shared" si="2"/>
        <v>71200</v>
      </c>
      <c r="K58" s="134"/>
    </row>
    <row r="59" spans="1:443" s="21" customFormat="1" ht="20.25" customHeight="1" x14ac:dyDescent="0.25">
      <c r="A59" s="243" t="s">
        <v>24</v>
      </c>
      <c r="B59" s="244"/>
      <c r="C59" s="244"/>
      <c r="D59" s="244"/>
      <c r="E59" s="49">
        <v>2310</v>
      </c>
      <c r="F59" s="100">
        <v>851</v>
      </c>
      <c r="G59" s="29"/>
      <c r="H59" s="75">
        <f>'2021'!D37</f>
        <v>31200</v>
      </c>
      <c r="I59" s="90">
        <f>'2022'!D37</f>
        <v>31200</v>
      </c>
      <c r="J59" s="75">
        <f>'2023'!D37</f>
        <v>71200</v>
      </c>
      <c r="K59" s="134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  <c r="IP59" s="59"/>
      <c r="IQ59" s="59"/>
      <c r="IR59" s="59"/>
      <c r="IS59" s="59"/>
      <c r="IT59" s="59"/>
      <c r="IU59" s="59"/>
      <c r="IV59" s="59"/>
      <c r="IW59" s="59"/>
      <c r="IX59" s="59"/>
      <c r="IY59" s="59"/>
      <c r="IZ59" s="59"/>
      <c r="JA59" s="59"/>
      <c r="JB59" s="59"/>
      <c r="JC59" s="59"/>
      <c r="JD59" s="59"/>
      <c r="JE59" s="59"/>
      <c r="JF59" s="59"/>
      <c r="JG59" s="59"/>
      <c r="JH59" s="59"/>
      <c r="JI59" s="59"/>
      <c r="JJ59" s="59"/>
      <c r="JK59" s="59"/>
      <c r="JL59" s="59"/>
      <c r="JM59" s="59"/>
      <c r="JN59" s="59"/>
      <c r="JO59" s="59"/>
      <c r="JP59" s="59"/>
      <c r="JQ59" s="59"/>
      <c r="JR59" s="59"/>
      <c r="JS59" s="59"/>
      <c r="JT59" s="59"/>
      <c r="JU59" s="59"/>
      <c r="JV59" s="59"/>
      <c r="JW59" s="59"/>
      <c r="JX59" s="59"/>
      <c r="JY59" s="59"/>
      <c r="JZ59" s="59"/>
      <c r="KA59" s="59"/>
      <c r="KB59" s="59"/>
      <c r="KC59" s="59"/>
      <c r="KD59" s="59"/>
      <c r="KE59" s="59"/>
      <c r="KF59" s="59"/>
      <c r="KG59" s="59"/>
      <c r="KH59" s="59"/>
      <c r="KI59" s="59"/>
      <c r="KJ59" s="59"/>
      <c r="KK59" s="59"/>
      <c r="KL59" s="59"/>
      <c r="KM59" s="59"/>
      <c r="KN59" s="59"/>
      <c r="KO59" s="59"/>
      <c r="KP59" s="59"/>
      <c r="KQ59" s="59"/>
      <c r="KR59" s="59"/>
      <c r="KS59" s="59"/>
      <c r="KT59" s="59"/>
      <c r="KU59" s="59"/>
      <c r="KV59" s="59"/>
      <c r="KW59" s="59"/>
      <c r="KX59" s="59"/>
      <c r="KY59" s="59"/>
      <c r="KZ59" s="59"/>
      <c r="LA59" s="59"/>
      <c r="LB59" s="59"/>
      <c r="LC59" s="59"/>
      <c r="LD59" s="59"/>
      <c r="LE59" s="59"/>
      <c r="LF59" s="59"/>
      <c r="LG59" s="59"/>
      <c r="LH59" s="59"/>
      <c r="LI59" s="59"/>
      <c r="LJ59" s="59"/>
      <c r="LK59" s="59"/>
      <c r="LL59" s="59"/>
      <c r="LM59" s="59"/>
      <c r="LN59" s="59"/>
      <c r="LO59" s="59"/>
      <c r="LP59" s="59"/>
      <c r="LQ59" s="59"/>
      <c r="LR59" s="59"/>
      <c r="LS59" s="59"/>
      <c r="LT59" s="59"/>
      <c r="LU59" s="59"/>
      <c r="LV59" s="59"/>
      <c r="LW59" s="59"/>
      <c r="LX59" s="59"/>
      <c r="LY59" s="59"/>
      <c r="LZ59" s="59"/>
      <c r="MA59" s="59"/>
      <c r="MB59" s="59"/>
      <c r="MC59" s="59"/>
      <c r="MD59" s="59"/>
      <c r="ME59" s="59"/>
      <c r="MF59" s="59"/>
      <c r="MG59" s="59"/>
      <c r="MH59" s="59"/>
      <c r="MI59" s="59"/>
      <c r="MJ59" s="59"/>
      <c r="MK59" s="59"/>
      <c r="ML59" s="59"/>
      <c r="MM59" s="59"/>
      <c r="MN59" s="59"/>
      <c r="MO59" s="59"/>
      <c r="MP59" s="59"/>
      <c r="MQ59" s="59"/>
      <c r="MR59" s="59"/>
      <c r="MS59" s="59"/>
      <c r="MT59" s="59"/>
      <c r="MU59" s="59"/>
      <c r="MV59" s="59"/>
      <c r="MW59" s="59"/>
      <c r="MX59" s="59"/>
      <c r="MY59" s="59"/>
      <c r="MZ59" s="59"/>
      <c r="NA59" s="59"/>
      <c r="NB59" s="59"/>
      <c r="NC59" s="59"/>
      <c r="ND59" s="59"/>
      <c r="NE59" s="59"/>
      <c r="NF59" s="59"/>
      <c r="NG59" s="59"/>
      <c r="NH59" s="59"/>
      <c r="NI59" s="59"/>
      <c r="NJ59" s="59"/>
      <c r="NK59" s="59"/>
      <c r="NL59" s="59"/>
      <c r="NM59" s="59"/>
      <c r="NN59" s="59"/>
      <c r="NO59" s="59"/>
      <c r="NP59" s="59"/>
      <c r="NQ59" s="59"/>
      <c r="NR59" s="59"/>
      <c r="NS59" s="59"/>
      <c r="NT59" s="59"/>
      <c r="NU59" s="59"/>
      <c r="NV59" s="59"/>
      <c r="NW59" s="59"/>
      <c r="NX59" s="59"/>
      <c r="NY59" s="59"/>
      <c r="NZ59" s="59"/>
      <c r="OA59" s="59"/>
      <c r="OB59" s="59"/>
      <c r="OC59" s="59"/>
      <c r="OD59" s="59"/>
      <c r="OE59" s="59"/>
      <c r="OF59" s="59"/>
      <c r="OG59" s="59"/>
      <c r="OH59" s="59"/>
      <c r="OI59" s="59"/>
      <c r="OJ59" s="59"/>
      <c r="OK59" s="59"/>
      <c r="OL59" s="59"/>
      <c r="OM59" s="59"/>
      <c r="ON59" s="59"/>
      <c r="OO59" s="59"/>
      <c r="OP59" s="59"/>
      <c r="OQ59" s="59"/>
      <c r="OR59" s="59"/>
      <c r="OS59" s="59"/>
      <c r="OT59" s="59"/>
      <c r="OU59" s="59"/>
      <c r="OV59" s="59"/>
      <c r="OW59" s="59"/>
      <c r="OX59" s="59"/>
      <c r="OY59" s="59"/>
      <c r="OZ59" s="59"/>
      <c r="PA59" s="59"/>
      <c r="PB59" s="59"/>
      <c r="PC59" s="59"/>
      <c r="PD59" s="59"/>
      <c r="PE59" s="59"/>
      <c r="PF59" s="59"/>
      <c r="PG59" s="59"/>
      <c r="PH59" s="59"/>
      <c r="PI59" s="59"/>
      <c r="PJ59" s="59"/>
      <c r="PK59" s="59"/>
      <c r="PL59" s="59"/>
      <c r="PM59" s="59"/>
      <c r="PN59" s="59"/>
      <c r="PO59" s="59"/>
      <c r="PP59" s="59"/>
      <c r="PQ59" s="59"/>
      <c r="PR59" s="59"/>
      <c r="PS59" s="59"/>
      <c r="PT59" s="59"/>
      <c r="PU59" s="59"/>
      <c r="PV59" s="59"/>
      <c r="PW59" s="59"/>
      <c r="PX59" s="59"/>
      <c r="PY59" s="59"/>
      <c r="PZ59" s="59"/>
      <c r="QA59" s="59"/>
    </row>
    <row r="60" spans="1:443" s="59" customFormat="1" ht="33" customHeight="1" x14ac:dyDescent="0.25">
      <c r="A60" s="238" t="s">
        <v>132</v>
      </c>
      <c r="B60" s="239"/>
      <c r="C60" s="239"/>
      <c r="D60" s="239"/>
      <c r="E60" s="49">
        <v>2320</v>
      </c>
      <c r="F60" s="100">
        <v>852</v>
      </c>
      <c r="G60" s="29"/>
      <c r="H60" s="79">
        <f>'2021'!D38</f>
        <v>0</v>
      </c>
      <c r="I60" s="90">
        <f>'2022'!D38</f>
        <v>0</v>
      </c>
      <c r="J60" s="79"/>
      <c r="K60" s="134"/>
    </row>
    <row r="61" spans="1:443" s="22" customFormat="1" ht="25.5" customHeight="1" x14ac:dyDescent="0.25">
      <c r="A61" s="243" t="s">
        <v>133</v>
      </c>
      <c r="B61" s="244"/>
      <c r="C61" s="244"/>
      <c r="D61" s="244"/>
      <c r="E61" s="49">
        <v>2330</v>
      </c>
      <c r="F61" s="100">
        <v>853</v>
      </c>
      <c r="G61" s="26"/>
      <c r="H61" s="92">
        <f>'2021'!D39</f>
        <v>0</v>
      </c>
      <c r="I61" s="213">
        <f>'2022'!D39</f>
        <v>0</v>
      </c>
      <c r="J61" s="214">
        <f>'2023'!D39</f>
        <v>0</v>
      </c>
      <c r="K61" s="137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  <c r="IT61" s="58"/>
      <c r="IU61" s="58"/>
      <c r="IV61" s="58"/>
      <c r="IW61" s="58"/>
      <c r="IX61" s="58"/>
      <c r="IY61" s="58"/>
      <c r="IZ61" s="58"/>
      <c r="JA61" s="58"/>
      <c r="JB61" s="58"/>
      <c r="JC61" s="58"/>
      <c r="JD61" s="58"/>
      <c r="JE61" s="58"/>
      <c r="JF61" s="58"/>
      <c r="JG61" s="58"/>
      <c r="JH61" s="58"/>
      <c r="JI61" s="58"/>
      <c r="JJ61" s="58"/>
      <c r="JK61" s="58"/>
      <c r="JL61" s="58"/>
      <c r="JM61" s="58"/>
      <c r="JN61" s="58"/>
      <c r="JO61" s="58"/>
      <c r="JP61" s="58"/>
      <c r="JQ61" s="58"/>
      <c r="JR61" s="58"/>
      <c r="JS61" s="58"/>
      <c r="JT61" s="58"/>
      <c r="JU61" s="58"/>
      <c r="JV61" s="58"/>
      <c r="JW61" s="58"/>
      <c r="JX61" s="58"/>
      <c r="JY61" s="58"/>
      <c r="JZ61" s="58"/>
      <c r="KA61" s="58"/>
      <c r="KB61" s="58"/>
      <c r="KC61" s="58"/>
      <c r="KD61" s="58"/>
      <c r="KE61" s="58"/>
      <c r="KF61" s="58"/>
      <c r="KG61" s="58"/>
      <c r="KH61" s="58"/>
      <c r="KI61" s="58"/>
      <c r="KJ61" s="58"/>
      <c r="KK61" s="58"/>
      <c r="KL61" s="58"/>
      <c r="KM61" s="58"/>
      <c r="KN61" s="58"/>
      <c r="KO61" s="58"/>
      <c r="KP61" s="58"/>
      <c r="KQ61" s="58"/>
      <c r="KR61" s="58"/>
      <c r="KS61" s="58"/>
      <c r="KT61" s="58"/>
      <c r="KU61" s="58"/>
      <c r="KV61" s="58"/>
      <c r="KW61" s="58"/>
      <c r="KX61" s="58"/>
      <c r="KY61" s="58"/>
      <c r="KZ61" s="58"/>
      <c r="LA61" s="58"/>
      <c r="LB61" s="58"/>
      <c r="LC61" s="58"/>
      <c r="LD61" s="58"/>
      <c r="LE61" s="58"/>
      <c r="LF61" s="58"/>
      <c r="LG61" s="58"/>
      <c r="LH61" s="58"/>
      <c r="LI61" s="58"/>
      <c r="LJ61" s="58"/>
      <c r="LK61" s="58"/>
      <c r="LL61" s="58"/>
      <c r="LM61" s="58"/>
      <c r="LN61" s="58"/>
      <c r="LO61" s="58"/>
      <c r="LP61" s="58"/>
      <c r="LQ61" s="58"/>
      <c r="LR61" s="58"/>
      <c r="LS61" s="58"/>
      <c r="LT61" s="58"/>
      <c r="LU61" s="58"/>
      <c r="LV61" s="58"/>
      <c r="LW61" s="58"/>
      <c r="LX61" s="58"/>
      <c r="LY61" s="58"/>
      <c r="LZ61" s="58"/>
      <c r="MA61" s="58"/>
      <c r="MB61" s="58"/>
      <c r="MC61" s="58"/>
      <c r="MD61" s="58"/>
      <c r="ME61" s="58"/>
      <c r="MF61" s="58"/>
      <c r="MG61" s="58"/>
      <c r="MH61" s="58"/>
      <c r="MI61" s="58"/>
      <c r="MJ61" s="58"/>
      <c r="MK61" s="58"/>
      <c r="ML61" s="58"/>
      <c r="MM61" s="58"/>
      <c r="MN61" s="58"/>
      <c r="MO61" s="58"/>
      <c r="MP61" s="58"/>
      <c r="MQ61" s="58"/>
      <c r="MR61" s="58"/>
      <c r="MS61" s="58"/>
      <c r="MT61" s="58"/>
      <c r="MU61" s="58"/>
      <c r="MV61" s="58"/>
      <c r="MW61" s="58"/>
      <c r="MX61" s="58"/>
      <c r="MY61" s="58"/>
      <c r="MZ61" s="58"/>
      <c r="NA61" s="58"/>
      <c r="NB61" s="58"/>
      <c r="NC61" s="58"/>
      <c r="ND61" s="58"/>
      <c r="NE61" s="58"/>
      <c r="NF61" s="58"/>
      <c r="NG61" s="58"/>
      <c r="NH61" s="58"/>
      <c r="NI61" s="58"/>
      <c r="NJ61" s="58"/>
      <c r="NK61" s="58"/>
      <c r="NL61" s="58"/>
      <c r="NM61" s="58"/>
      <c r="NN61" s="58"/>
      <c r="NO61" s="58"/>
      <c r="NP61" s="58"/>
      <c r="NQ61" s="58"/>
      <c r="NR61" s="58"/>
      <c r="NS61" s="58"/>
      <c r="NT61" s="58"/>
      <c r="NU61" s="58"/>
      <c r="NV61" s="58"/>
      <c r="NW61" s="58"/>
      <c r="NX61" s="58"/>
      <c r="NY61" s="58"/>
      <c r="NZ61" s="58"/>
      <c r="OA61" s="58"/>
      <c r="OB61" s="58"/>
      <c r="OC61" s="58"/>
      <c r="OD61" s="58"/>
      <c r="OE61" s="58"/>
      <c r="OF61" s="58"/>
      <c r="OG61" s="58"/>
      <c r="OH61" s="58"/>
      <c r="OI61" s="58"/>
      <c r="OJ61" s="58"/>
      <c r="OK61" s="58"/>
      <c r="OL61" s="58"/>
      <c r="OM61" s="58"/>
      <c r="ON61" s="58"/>
      <c r="OO61" s="58"/>
      <c r="OP61" s="58"/>
      <c r="OQ61" s="58"/>
      <c r="OR61" s="58"/>
      <c r="OS61" s="58"/>
      <c r="OT61" s="58"/>
      <c r="OU61" s="58"/>
      <c r="OV61" s="58"/>
      <c r="OW61" s="58"/>
      <c r="OX61" s="58"/>
      <c r="OY61" s="58"/>
      <c r="OZ61" s="58"/>
      <c r="PA61" s="58"/>
      <c r="PB61" s="58"/>
      <c r="PC61" s="58"/>
      <c r="PD61" s="58"/>
      <c r="PE61" s="58"/>
      <c r="PF61" s="58"/>
      <c r="PG61" s="58"/>
      <c r="PH61" s="58"/>
      <c r="PI61" s="58"/>
      <c r="PJ61" s="58"/>
      <c r="PK61" s="58"/>
      <c r="PL61" s="58"/>
      <c r="PM61" s="58"/>
      <c r="PN61" s="58"/>
      <c r="PO61" s="58"/>
      <c r="PP61" s="58"/>
      <c r="PQ61" s="58"/>
      <c r="PR61" s="58"/>
      <c r="PS61" s="58"/>
      <c r="PT61" s="58"/>
      <c r="PU61" s="58"/>
      <c r="PV61" s="58"/>
      <c r="PW61" s="58"/>
      <c r="PX61" s="58"/>
      <c r="PY61" s="58"/>
      <c r="PZ61" s="58"/>
      <c r="QA61" s="58"/>
    </row>
    <row r="62" spans="1:443" s="58" customFormat="1" ht="18.75" customHeight="1" x14ac:dyDescent="0.25">
      <c r="A62" s="243" t="s">
        <v>25</v>
      </c>
      <c r="B62" s="260"/>
      <c r="C62" s="260"/>
      <c r="D62" s="261"/>
      <c r="E62" s="49">
        <v>2400</v>
      </c>
      <c r="F62" s="101" t="s">
        <v>3</v>
      </c>
      <c r="G62" s="26"/>
      <c r="H62" s="30"/>
      <c r="I62" s="90"/>
      <c r="J62" s="79"/>
      <c r="K62" s="137"/>
    </row>
    <row r="63" spans="1:443" s="58" customFormat="1" ht="25.5" customHeight="1" x14ac:dyDescent="0.25">
      <c r="A63" s="243" t="s">
        <v>134</v>
      </c>
      <c r="B63" s="244"/>
      <c r="C63" s="244"/>
      <c r="D63" s="244"/>
      <c r="E63" s="49">
        <v>2410</v>
      </c>
      <c r="F63" s="101">
        <v>613</v>
      </c>
      <c r="G63" s="26"/>
      <c r="H63" s="30"/>
      <c r="I63" s="90"/>
      <c r="J63" s="79"/>
      <c r="K63" s="137"/>
    </row>
    <row r="64" spans="1:443" s="58" customFormat="1" ht="25.5" customHeight="1" x14ac:dyDescent="0.25">
      <c r="A64" s="243" t="s">
        <v>135</v>
      </c>
      <c r="B64" s="244"/>
      <c r="C64" s="244"/>
      <c r="D64" s="244"/>
      <c r="E64" s="49">
        <v>2420</v>
      </c>
      <c r="F64" s="101">
        <v>623</v>
      </c>
      <c r="G64" s="26"/>
      <c r="H64" s="30"/>
      <c r="I64" s="90"/>
      <c r="J64" s="79"/>
      <c r="K64" s="137"/>
    </row>
    <row r="65" spans="1:11" s="58" customFormat="1" ht="25.5" customHeight="1" x14ac:dyDescent="0.25">
      <c r="A65" s="245" t="s">
        <v>136</v>
      </c>
      <c r="B65" s="246"/>
      <c r="C65" s="246"/>
      <c r="D65" s="247"/>
      <c r="E65" s="49">
        <v>2430</v>
      </c>
      <c r="F65" s="101">
        <v>634</v>
      </c>
      <c r="G65" s="26"/>
      <c r="H65" s="30"/>
      <c r="I65" s="90"/>
      <c r="J65" s="79"/>
      <c r="K65" s="137"/>
    </row>
    <row r="66" spans="1:11" s="6" customFormat="1" ht="22.5" customHeight="1" x14ac:dyDescent="0.25">
      <c r="A66" s="245" t="s">
        <v>137</v>
      </c>
      <c r="B66" s="246"/>
      <c r="C66" s="246"/>
      <c r="D66" s="247"/>
      <c r="E66" s="49">
        <v>2440</v>
      </c>
      <c r="F66" s="101">
        <v>814</v>
      </c>
      <c r="G66" s="26"/>
      <c r="H66" s="30"/>
      <c r="I66" s="90"/>
      <c r="J66" s="79"/>
      <c r="K66" s="137"/>
    </row>
    <row r="67" spans="1:11" s="5" customFormat="1" ht="42" customHeight="1" x14ac:dyDescent="0.25">
      <c r="A67" s="243" t="s">
        <v>26</v>
      </c>
      <c r="B67" s="260"/>
      <c r="C67" s="260"/>
      <c r="D67" s="261"/>
      <c r="E67" s="49">
        <v>2500</v>
      </c>
      <c r="F67" s="100" t="s">
        <v>3</v>
      </c>
      <c r="G67" s="26"/>
      <c r="H67" s="30"/>
      <c r="I67" s="90"/>
      <c r="J67" s="79"/>
      <c r="K67" s="134"/>
    </row>
    <row r="68" spans="1:11" s="10" customFormat="1" ht="27.75" customHeight="1" x14ac:dyDescent="0.25">
      <c r="A68" s="243" t="s">
        <v>27</v>
      </c>
      <c r="B68" s="244"/>
      <c r="C68" s="244"/>
      <c r="D68" s="244"/>
      <c r="E68" s="49">
        <v>2510</v>
      </c>
      <c r="F68" s="100">
        <v>831</v>
      </c>
      <c r="G68" s="26"/>
      <c r="H68" s="25"/>
      <c r="I68" s="90"/>
      <c r="J68" s="75"/>
      <c r="K68" s="135"/>
    </row>
    <row r="69" spans="1:11" s="6" customFormat="1" ht="33" customHeight="1" x14ac:dyDescent="0.25">
      <c r="A69" s="238" t="s">
        <v>138</v>
      </c>
      <c r="B69" s="239"/>
      <c r="C69" s="239"/>
      <c r="D69" s="239"/>
      <c r="E69" s="49">
        <v>2600</v>
      </c>
      <c r="F69" s="42" t="s">
        <v>3</v>
      </c>
      <c r="G69" s="99"/>
      <c r="H69" s="75">
        <f>H71+H72+H73</f>
        <v>2439000</v>
      </c>
      <c r="I69" s="75">
        <f t="shared" ref="I69:J69" si="3">I71+I72+I73</f>
        <v>3089572.43</v>
      </c>
      <c r="J69" s="75">
        <f t="shared" si="3"/>
        <v>2123000</v>
      </c>
      <c r="K69" s="137"/>
    </row>
    <row r="70" spans="1:11" s="5" customFormat="1" ht="29.25" customHeight="1" x14ac:dyDescent="0.25">
      <c r="A70" s="238" t="s">
        <v>139</v>
      </c>
      <c r="B70" s="239"/>
      <c r="C70" s="239"/>
      <c r="D70" s="239"/>
      <c r="E70" s="49">
        <v>2610</v>
      </c>
      <c r="F70" s="42">
        <v>241</v>
      </c>
      <c r="G70" s="26"/>
      <c r="H70" s="75"/>
      <c r="I70" s="90"/>
      <c r="J70" s="75"/>
      <c r="K70" s="134"/>
    </row>
    <row r="71" spans="1:11" s="5" customFormat="1" ht="23.25" customHeight="1" x14ac:dyDescent="0.25">
      <c r="A71" s="256" t="s">
        <v>140</v>
      </c>
      <c r="B71" s="257"/>
      <c r="C71" s="257"/>
      <c r="D71" s="258"/>
      <c r="E71" s="49">
        <v>2620</v>
      </c>
      <c r="F71" s="100">
        <v>243</v>
      </c>
      <c r="G71" s="26"/>
      <c r="H71" s="79">
        <f>'2021'!D49</f>
        <v>0</v>
      </c>
      <c r="I71" s="90">
        <f>'2022'!D49</f>
        <v>0</v>
      </c>
      <c r="J71" s="79">
        <f>'2023'!D49</f>
        <v>0</v>
      </c>
      <c r="K71" s="134"/>
    </row>
    <row r="72" spans="1:11" s="5" customFormat="1" ht="23.25" customHeight="1" x14ac:dyDescent="0.25">
      <c r="A72" s="243" t="s">
        <v>141</v>
      </c>
      <c r="B72" s="244"/>
      <c r="C72" s="244"/>
      <c r="D72" s="244"/>
      <c r="E72" s="49">
        <v>2630</v>
      </c>
      <c r="F72" s="100">
        <v>244</v>
      </c>
      <c r="G72" s="26"/>
      <c r="H72" s="78">
        <f>'2021'!D50</f>
        <v>1234484.1499999999</v>
      </c>
      <c r="I72" s="90">
        <f>'2022'!D50</f>
        <v>1885056.58</v>
      </c>
      <c r="J72" s="78">
        <f>'2023'!D50</f>
        <v>918484.14999999991</v>
      </c>
      <c r="K72" s="134"/>
    </row>
    <row r="73" spans="1:11" s="5" customFormat="1" ht="35.25" customHeight="1" x14ac:dyDescent="0.25">
      <c r="A73" s="243" t="s">
        <v>142</v>
      </c>
      <c r="B73" s="244"/>
      <c r="C73" s="244"/>
      <c r="D73" s="244"/>
      <c r="E73" s="49">
        <v>2640</v>
      </c>
      <c r="F73" s="101">
        <v>247</v>
      </c>
      <c r="G73" s="26"/>
      <c r="H73" s="30">
        <f>'2021'!E51</f>
        <v>1204515.8500000001</v>
      </c>
      <c r="I73" s="90">
        <f>H73</f>
        <v>1204515.8500000001</v>
      </c>
      <c r="J73" s="79">
        <f>H73</f>
        <v>1204515.8500000001</v>
      </c>
      <c r="K73" s="134"/>
    </row>
    <row r="74" spans="1:11" s="5" customFormat="1" ht="35.25" customHeight="1" x14ac:dyDescent="0.25">
      <c r="A74" s="243" t="s">
        <v>28</v>
      </c>
      <c r="B74" s="244"/>
      <c r="C74" s="244"/>
      <c r="D74" s="244"/>
      <c r="E74" s="49">
        <v>2700</v>
      </c>
      <c r="F74" s="101">
        <v>400</v>
      </c>
      <c r="G74" s="26"/>
      <c r="H74" s="25"/>
      <c r="I74" s="90"/>
      <c r="J74" s="75"/>
      <c r="K74" s="134"/>
    </row>
    <row r="75" spans="1:11" s="6" customFormat="1" ht="21.75" customHeight="1" x14ac:dyDescent="0.25">
      <c r="A75" s="243" t="s">
        <v>143</v>
      </c>
      <c r="B75" s="244"/>
      <c r="C75" s="244"/>
      <c r="D75" s="244"/>
      <c r="E75" s="49">
        <v>2710</v>
      </c>
      <c r="F75" s="100">
        <v>406</v>
      </c>
      <c r="G75" s="26"/>
      <c r="H75" s="25"/>
      <c r="I75" s="90"/>
      <c r="J75" s="75"/>
      <c r="K75" s="137"/>
    </row>
    <row r="76" spans="1:11" s="7" customFormat="1" ht="35.25" customHeight="1" x14ac:dyDescent="0.25">
      <c r="A76" s="243" t="s">
        <v>144</v>
      </c>
      <c r="B76" s="244"/>
      <c r="C76" s="244"/>
      <c r="D76" s="244"/>
      <c r="E76" s="49">
        <v>2720</v>
      </c>
      <c r="F76" s="100">
        <v>407</v>
      </c>
      <c r="G76" s="26"/>
      <c r="H76" s="30"/>
      <c r="I76" s="90"/>
      <c r="J76" s="79"/>
      <c r="K76" s="138"/>
    </row>
    <row r="77" spans="1:11" s="5" customFormat="1" ht="33.75" customHeight="1" x14ac:dyDescent="0.25">
      <c r="A77" s="267" t="s">
        <v>145</v>
      </c>
      <c r="B77" s="268"/>
      <c r="C77" s="268"/>
      <c r="D77" s="268"/>
      <c r="E77" s="54">
        <v>3000</v>
      </c>
      <c r="F77" s="53" t="s">
        <v>3</v>
      </c>
      <c r="G77" s="26"/>
      <c r="H77" s="25"/>
      <c r="I77" s="90"/>
      <c r="J77" s="75"/>
      <c r="K77" s="134"/>
    </row>
    <row r="78" spans="1:11" s="6" customFormat="1" ht="24.75" customHeight="1" x14ac:dyDescent="0.25">
      <c r="A78" s="238" t="s">
        <v>146</v>
      </c>
      <c r="B78" s="239"/>
      <c r="C78" s="239"/>
      <c r="D78" s="239"/>
      <c r="E78" s="55">
        <v>3010</v>
      </c>
      <c r="F78" s="56">
        <v>180</v>
      </c>
      <c r="G78" s="26"/>
      <c r="H78" s="25"/>
      <c r="I78" s="90"/>
      <c r="J78" s="75"/>
      <c r="K78" s="137"/>
    </row>
    <row r="79" spans="1:11" s="8" customFormat="1" ht="28.5" customHeight="1" x14ac:dyDescent="0.25">
      <c r="A79" s="238" t="s">
        <v>147</v>
      </c>
      <c r="B79" s="239"/>
      <c r="C79" s="239"/>
      <c r="D79" s="239"/>
      <c r="E79" s="49">
        <v>3020</v>
      </c>
      <c r="F79" s="100">
        <v>180</v>
      </c>
      <c r="G79" s="99"/>
      <c r="H79" s="30"/>
      <c r="I79" s="90"/>
      <c r="J79" s="79"/>
      <c r="K79" s="139"/>
    </row>
    <row r="80" spans="1:11" s="5" customFormat="1" ht="24" customHeight="1" x14ac:dyDescent="0.25">
      <c r="A80" s="238" t="s">
        <v>148</v>
      </c>
      <c r="B80" s="239"/>
      <c r="C80" s="239"/>
      <c r="D80" s="239"/>
      <c r="E80" s="49">
        <v>3030</v>
      </c>
      <c r="F80" s="100">
        <v>180</v>
      </c>
      <c r="G80" s="99"/>
      <c r="H80" s="25"/>
      <c r="I80" s="90"/>
      <c r="J80" s="75"/>
      <c r="K80" s="134"/>
    </row>
    <row r="81" spans="1:14" s="5" customFormat="1" ht="18.75" customHeight="1" x14ac:dyDescent="0.3">
      <c r="A81" s="240" t="s">
        <v>5</v>
      </c>
      <c r="B81" s="241"/>
      <c r="C81" s="241"/>
      <c r="D81" s="242"/>
      <c r="E81" s="52">
        <v>4000</v>
      </c>
      <c r="F81" s="41" t="s">
        <v>3</v>
      </c>
      <c r="G81" s="29"/>
      <c r="H81" s="31"/>
      <c r="I81" s="67"/>
      <c r="J81" s="31"/>
      <c r="K81" s="134"/>
      <c r="N81" s="11"/>
    </row>
    <row r="82" spans="1:14" s="6" customFormat="1" ht="19.5" customHeight="1" x14ac:dyDescent="0.25">
      <c r="A82" s="304" t="s">
        <v>17</v>
      </c>
      <c r="B82" s="305"/>
      <c r="C82" s="305"/>
      <c r="D82" s="306"/>
      <c r="E82" s="55">
        <v>4010</v>
      </c>
      <c r="F82" s="56">
        <v>610</v>
      </c>
      <c r="G82" s="148"/>
      <c r="H82" s="31"/>
      <c r="I82" s="45"/>
      <c r="J82" s="31"/>
      <c r="K82" s="137"/>
    </row>
    <row r="83" spans="1:14" s="5" customFormat="1" ht="19.5" customHeight="1" x14ac:dyDescent="0.25">
      <c r="A83" s="291"/>
      <c r="B83" s="292"/>
      <c r="C83" s="292"/>
      <c r="D83" s="293"/>
      <c r="E83" s="50"/>
      <c r="F83" s="43"/>
      <c r="G83" s="149"/>
      <c r="H83" s="25"/>
      <c r="I83" s="67"/>
      <c r="J83" s="25"/>
      <c r="K83" s="134"/>
    </row>
    <row r="84" spans="1:14" s="5" customFormat="1" ht="19.5" customHeight="1" x14ac:dyDescent="0.25">
      <c r="A84" s="307"/>
      <c r="B84" s="307"/>
      <c r="C84" s="307"/>
      <c r="D84" s="307"/>
      <c r="E84" s="108"/>
      <c r="F84" s="108"/>
      <c r="G84" s="108"/>
      <c r="H84" s="35"/>
      <c r="I84" s="35"/>
      <c r="J84" s="35"/>
    </row>
    <row r="85" spans="1:14" s="6" customFormat="1" ht="39" customHeight="1" x14ac:dyDescent="0.25">
      <c r="A85" s="307" t="s">
        <v>149</v>
      </c>
      <c r="B85" s="308"/>
      <c r="C85" s="308"/>
      <c r="D85" s="308"/>
      <c r="E85" s="107"/>
      <c r="F85" s="107"/>
      <c r="G85" s="107"/>
      <c r="H85" s="108"/>
      <c r="I85" s="107"/>
      <c r="J85" s="107"/>
      <c r="K85" s="107"/>
      <c r="L85" s="107"/>
    </row>
    <row r="86" spans="1:14" s="5" customFormat="1" ht="32.25" customHeight="1" x14ac:dyDescent="0.25">
      <c r="A86" s="307" t="s">
        <v>150</v>
      </c>
      <c r="B86" s="308"/>
      <c r="C86" s="308"/>
      <c r="D86" s="308"/>
      <c r="E86" s="289"/>
      <c r="F86" s="289"/>
      <c r="G86" s="289"/>
      <c r="H86" s="289"/>
      <c r="I86" s="289"/>
      <c r="J86" s="289"/>
      <c r="K86" s="289"/>
      <c r="L86" s="289"/>
    </row>
    <row r="87" spans="1:14" s="5" customFormat="1" ht="30.75" customHeight="1" x14ac:dyDescent="0.25">
      <c r="A87" s="307" t="s">
        <v>151</v>
      </c>
      <c r="B87" s="308"/>
      <c r="C87" s="308"/>
      <c r="D87" s="308"/>
      <c r="E87" s="289"/>
      <c r="F87" s="289"/>
      <c r="G87" s="289"/>
      <c r="H87" s="289"/>
      <c r="I87" s="289"/>
      <c r="J87" s="289"/>
      <c r="K87" s="289"/>
      <c r="L87" s="289"/>
    </row>
    <row r="88" spans="1:14" s="9" customFormat="1" ht="20.25" customHeight="1" x14ac:dyDescent="0.25">
      <c r="A88" s="288" t="s">
        <v>152</v>
      </c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107"/>
    </row>
    <row r="89" spans="1:14" s="9" customFormat="1" ht="21.75" customHeight="1" x14ac:dyDescent="0.25">
      <c r="A89" s="288" t="s">
        <v>153</v>
      </c>
      <c r="B89" s="289"/>
      <c r="C89" s="289"/>
      <c r="D89" s="289"/>
      <c r="E89" s="289"/>
      <c r="F89" s="289"/>
      <c r="G89" s="289"/>
      <c r="H89" s="290"/>
      <c r="I89" s="290"/>
      <c r="J89" s="290"/>
      <c r="K89" s="290"/>
      <c r="L89" s="290"/>
    </row>
    <row r="90" spans="1:14" s="9" customFormat="1" ht="32.25" customHeight="1" x14ac:dyDescent="0.25">
      <c r="A90" s="288" t="s">
        <v>154</v>
      </c>
      <c r="B90" s="289"/>
      <c r="C90" s="289"/>
      <c r="D90" s="289"/>
      <c r="E90" s="289"/>
      <c r="F90" s="289"/>
      <c r="G90" s="289"/>
      <c r="H90" s="290"/>
      <c r="I90" s="290"/>
      <c r="J90" s="290"/>
      <c r="K90" s="290"/>
      <c r="L90" s="290"/>
    </row>
    <row r="91" spans="1:14" s="9" customFormat="1" ht="20.25" customHeight="1" x14ac:dyDescent="0.25">
      <c r="A91" s="47" t="s">
        <v>155</v>
      </c>
      <c r="B91" s="47"/>
      <c r="C91" s="47"/>
      <c r="D91" s="47"/>
      <c r="E91" s="47"/>
      <c r="F91" s="47"/>
      <c r="G91" s="47"/>
      <c r="H91" s="13"/>
      <c r="I91" s="3"/>
      <c r="J91" s="3"/>
      <c r="K91" s="3"/>
      <c r="L91" s="3"/>
    </row>
    <row r="92" spans="1:14" s="5" customFormat="1" ht="30" customHeight="1" x14ac:dyDescent="0.25">
      <c r="A92" s="14"/>
      <c r="B92" s="14"/>
      <c r="C92" s="14"/>
      <c r="D92" s="14"/>
      <c r="E92" s="12"/>
      <c r="F92" s="3"/>
      <c r="G92" s="13"/>
      <c r="H92" s="3"/>
      <c r="I92" s="3"/>
      <c r="J92" s="3"/>
    </row>
    <row r="93" spans="1:14" s="5" customFormat="1" ht="46.5" customHeight="1" x14ac:dyDescent="0.25">
      <c r="A93" s="14"/>
      <c r="B93" s="14"/>
      <c r="C93" s="14"/>
      <c r="D93" s="14"/>
      <c r="E93" s="12"/>
      <c r="F93" s="3"/>
      <c r="G93" s="13"/>
      <c r="H93" s="3"/>
      <c r="I93" s="3"/>
      <c r="J93" s="3"/>
    </row>
    <row r="94" spans="1:14" s="5" customFormat="1" ht="32.25" customHeight="1" x14ac:dyDescent="0.25">
      <c r="A94" s="14"/>
      <c r="B94" s="14"/>
      <c r="C94" s="14"/>
      <c r="D94" s="14"/>
      <c r="E94" s="12"/>
      <c r="F94" s="3"/>
      <c r="G94" s="13"/>
      <c r="H94" s="3"/>
      <c r="I94" s="3"/>
      <c r="J94" s="3"/>
    </row>
    <row r="95" spans="1:14" s="5" customFormat="1" ht="21.75" customHeight="1" x14ac:dyDescent="0.25">
      <c r="A95" s="14"/>
      <c r="B95" s="14"/>
      <c r="C95" s="14"/>
      <c r="D95" s="14"/>
      <c r="E95" s="12"/>
      <c r="F95" s="3"/>
      <c r="G95" s="13"/>
      <c r="H95" s="3"/>
      <c r="I95" s="3"/>
      <c r="J95" s="3"/>
    </row>
    <row r="96" spans="1:14" s="5" customFormat="1" ht="21.75" customHeight="1" x14ac:dyDescent="0.25">
      <c r="A96" s="14"/>
      <c r="B96" s="14"/>
      <c r="C96" s="14"/>
      <c r="D96" s="14"/>
      <c r="E96" s="12"/>
      <c r="F96" s="3"/>
      <c r="G96" s="13"/>
      <c r="H96" s="3"/>
      <c r="I96" s="3"/>
      <c r="J96" s="3"/>
    </row>
    <row r="97" spans="1:10" s="5" customFormat="1" ht="33" customHeight="1" x14ac:dyDescent="0.25">
      <c r="A97" s="14"/>
      <c r="B97" s="14"/>
      <c r="C97" s="14"/>
      <c r="D97" s="14"/>
      <c r="E97" s="12"/>
      <c r="F97" s="3"/>
      <c r="G97" s="13"/>
      <c r="H97" s="3"/>
      <c r="I97" s="3"/>
      <c r="J97" s="3"/>
    </row>
    <row r="98" spans="1:10" s="10" customFormat="1" ht="33" customHeight="1" x14ac:dyDescent="0.25">
      <c r="A98" s="14"/>
      <c r="B98" s="14"/>
      <c r="C98" s="14"/>
      <c r="D98" s="14"/>
      <c r="E98" s="12"/>
      <c r="F98" s="3"/>
      <c r="G98" s="13"/>
      <c r="H98" s="3"/>
      <c r="I98" s="3"/>
      <c r="J98" s="3"/>
    </row>
    <row r="99" spans="1:10" s="5" customFormat="1" ht="24" customHeight="1" x14ac:dyDescent="0.25">
      <c r="A99" s="14"/>
      <c r="B99" s="14"/>
      <c r="C99" s="14"/>
      <c r="D99" s="14"/>
      <c r="E99" s="12"/>
      <c r="F99" s="3"/>
      <c r="G99" s="13"/>
      <c r="H99" s="3"/>
      <c r="I99" s="3"/>
      <c r="J99" s="3"/>
    </row>
    <row r="101" spans="1:10" s="5" customFormat="1" ht="15" customHeight="1" x14ac:dyDescent="0.25">
      <c r="A101" s="14"/>
      <c r="B101" s="14"/>
      <c r="C101" s="14"/>
      <c r="D101" s="14"/>
      <c r="E101" s="12"/>
      <c r="F101" s="3"/>
      <c r="G101" s="13"/>
      <c r="H101" s="3"/>
      <c r="I101" s="3"/>
      <c r="J101" s="3"/>
    </row>
    <row r="102" spans="1:10" s="5" customFormat="1" ht="15" customHeight="1" x14ac:dyDescent="0.25">
      <c r="A102" s="14"/>
      <c r="B102" s="14"/>
      <c r="C102" s="14"/>
      <c r="D102" s="14"/>
      <c r="E102" s="12"/>
      <c r="F102" s="3"/>
      <c r="G102" s="13"/>
      <c r="H102" s="3"/>
      <c r="I102" s="3"/>
      <c r="J102" s="3"/>
    </row>
    <row r="103" spans="1:10" s="5" customFormat="1" ht="15" customHeight="1" x14ac:dyDescent="0.25">
      <c r="A103" s="14"/>
      <c r="B103" s="14"/>
      <c r="C103" s="14"/>
      <c r="D103" s="14"/>
      <c r="E103" s="12"/>
      <c r="F103" s="3"/>
      <c r="G103" s="13"/>
      <c r="H103" s="3"/>
      <c r="I103" s="3"/>
      <c r="J103" s="3"/>
    </row>
    <row r="104" spans="1:10" s="5" customFormat="1" ht="15" customHeight="1" x14ac:dyDescent="0.25">
      <c r="A104" s="14"/>
      <c r="B104" s="14"/>
      <c r="C104" s="14"/>
      <c r="D104" s="14"/>
      <c r="E104" s="12"/>
      <c r="F104" s="3"/>
      <c r="G104" s="13"/>
      <c r="H104" s="3"/>
      <c r="I104" s="3"/>
      <c r="J104" s="3"/>
    </row>
    <row r="105" spans="1:10" s="5" customFormat="1" ht="15" customHeight="1" x14ac:dyDescent="0.25">
      <c r="A105" s="14"/>
      <c r="B105" s="14"/>
      <c r="C105" s="14"/>
      <c r="D105" s="14"/>
      <c r="E105" s="12"/>
      <c r="F105" s="3"/>
      <c r="G105" s="13"/>
      <c r="H105" s="3"/>
      <c r="I105" s="3"/>
      <c r="J105" s="3"/>
    </row>
    <row r="106" spans="1:10" ht="15" customHeight="1" x14ac:dyDescent="0.25"/>
  </sheetData>
  <mergeCells count="79">
    <mergeCell ref="A82:D82"/>
    <mergeCell ref="A85:D85"/>
    <mergeCell ref="A86:L86"/>
    <mergeCell ref="A87:L87"/>
    <mergeCell ref="A88:K88"/>
    <mergeCell ref="A84:D84"/>
    <mergeCell ref="A89:L89"/>
    <mergeCell ref="A90:L90"/>
    <mergeCell ref="A83:D83"/>
    <mergeCell ref="A67:D67"/>
    <mergeCell ref="H1:J1"/>
    <mergeCell ref="G3:J3"/>
    <mergeCell ref="G5:J5"/>
    <mergeCell ref="G4:J4"/>
    <mergeCell ref="G6:J6"/>
    <mergeCell ref="G7:J7"/>
    <mergeCell ref="G8:J8"/>
    <mergeCell ref="G9:J9"/>
    <mergeCell ref="G10:J10"/>
    <mergeCell ref="A55:D55"/>
    <mergeCell ref="A57:D57"/>
    <mergeCell ref="A60:D60"/>
    <mergeCell ref="A13:J13"/>
    <mergeCell ref="D16:H16"/>
    <mergeCell ref="A53:D53"/>
    <mergeCell ref="A44:D44"/>
    <mergeCell ref="E28:E29"/>
    <mergeCell ref="F28:F29"/>
    <mergeCell ref="G28:G29"/>
    <mergeCell ref="A37:D37"/>
    <mergeCell ref="A35:D35"/>
    <mergeCell ref="A36:D36"/>
    <mergeCell ref="A30:D30"/>
    <mergeCell ref="A34:D34"/>
    <mergeCell ref="A33:D33"/>
    <mergeCell ref="A31:D31"/>
    <mergeCell ref="A32:D32"/>
    <mergeCell ref="A26:J26"/>
    <mergeCell ref="A75:D75"/>
    <mergeCell ref="A76:D76"/>
    <mergeCell ref="A77:D77"/>
    <mergeCell ref="H28:K28"/>
    <mergeCell ref="A14:J14"/>
    <mergeCell ref="A62:D62"/>
    <mergeCell ref="A64:D64"/>
    <mergeCell ref="A38:D38"/>
    <mergeCell ref="A40:D40"/>
    <mergeCell ref="A41:D41"/>
    <mergeCell ref="A54:D54"/>
    <mergeCell ref="A56:D56"/>
    <mergeCell ref="A45:D45"/>
    <mergeCell ref="A46:D46"/>
    <mergeCell ref="A47:D47"/>
    <mergeCell ref="A52:D52"/>
    <mergeCell ref="A28:D29"/>
    <mergeCell ref="A74:D74"/>
    <mergeCell ref="A71:D71"/>
    <mergeCell ref="A73:D73"/>
    <mergeCell ref="A51:D51"/>
    <mergeCell ref="A42:D42"/>
    <mergeCell ref="A43:D43"/>
    <mergeCell ref="A50:D50"/>
    <mergeCell ref="A49:D49"/>
    <mergeCell ref="A80:D80"/>
    <mergeCell ref="A39:D39"/>
    <mergeCell ref="A58:D58"/>
    <mergeCell ref="A81:D81"/>
    <mergeCell ref="A59:D59"/>
    <mergeCell ref="A61:D61"/>
    <mergeCell ref="A66:D66"/>
    <mergeCell ref="A65:D65"/>
    <mergeCell ref="A48:D48"/>
    <mergeCell ref="A69:D69"/>
    <mergeCell ref="A70:D70"/>
    <mergeCell ref="A68:D68"/>
    <mergeCell ref="A63:D63"/>
    <mergeCell ref="A78:D78"/>
    <mergeCell ref="A79:D79"/>
    <mergeCell ref="A72:D72"/>
  </mergeCells>
  <pageMargins left="0.39370078740157483" right="0.39370078740157483" top="0.78740157480314965" bottom="0.55118110236220474" header="0.31496062992125984" footer="0"/>
  <pageSetup paperSize="8" scale="48" orientation="portrait" r:id="rId1"/>
  <headerFooter differentFirst="1">
    <oddHeader>&amp;C&amp;"Times New Roman,обычный"&amp;P</oddHeader>
  </headerFooter>
  <rowBreaks count="2" manualBreakCount="2">
    <brk id="34" max="11" man="1"/>
    <brk id="70" max="1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opLeftCell="A42" zoomScale="80" zoomScaleNormal="80" workbookViewId="0">
      <selection activeCell="E48" sqref="E48"/>
    </sheetView>
  </sheetViews>
  <sheetFormatPr defaultRowHeight="15" x14ac:dyDescent="0.25"/>
  <cols>
    <col min="1" max="1" width="68.7109375" customWidth="1"/>
    <col min="4" max="4" width="19" customWidth="1"/>
    <col min="5" max="5" width="22.42578125" customWidth="1"/>
    <col min="6" max="6" width="19" style="236" customWidth="1"/>
    <col min="8" max="8" width="17.140625" customWidth="1"/>
    <col min="9" max="9" width="29.28515625" customWidth="1"/>
  </cols>
  <sheetData>
    <row r="1" spans="1:9" ht="15.75" x14ac:dyDescent="0.25">
      <c r="A1" s="70"/>
      <c r="B1" s="310" t="s">
        <v>42</v>
      </c>
      <c r="C1" s="310"/>
      <c r="D1" s="310"/>
      <c r="E1" s="310"/>
      <c r="F1" s="310"/>
      <c r="G1" s="310"/>
      <c r="H1" s="70"/>
      <c r="I1" s="70"/>
    </row>
    <row r="2" spans="1:9" ht="15.75" x14ac:dyDescent="0.25">
      <c r="A2" s="70"/>
      <c r="B2" s="310"/>
      <c r="C2" s="310"/>
      <c r="D2" s="310"/>
      <c r="E2" s="310"/>
      <c r="F2" s="310"/>
      <c r="G2" s="310"/>
      <c r="H2" s="70"/>
      <c r="I2" s="70"/>
    </row>
    <row r="3" spans="1:9" ht="15.75" x14ac:dyDescent="0.25">
      <c r="A3" s="70"/>
      <c r="B3" s="70"/>
      <c r="C3" s="70"/>
      <c r="D3" s="70"/>
      <c r="E3" s="71"/>
      <c r="F3" s="229"/>
      <c r="G3" s="70"/>
      <c r="H3" s="70"/>
      <c r="I3" s="70"/>
    </row>
    <row r="4" spans="1:9" ht="15.75" x14ac:dyDescent="0.25">
      <c r="A4" s="309" t="s">
        <v>0</v>
      </c>
      <c r="B4" s="309" t="s">
        <v>1</v>
      </c>
      <c r="C4" s="309" t="s">
        <v>2</v>
      </c>
      <c r="D4" s="309" t="s">
        <v>35</v>
      </c>
      <c r="E4" s="309"/>
      <c r="F4" s="309"/>
      <c r="G4" s="309"/>
      <c r="H4" s="309"/>
      <c r="I4" s="309"/>
    </row>
    <row r="5" spans="1:9" ht="15.75" x14ac:dyDescent="0.25">
      <c r="A5" s="309"/>
      <c r="B5" s="309"/>
      <c r="C5" s="309"/>
      <c r="D5" s="309" t="s">
        <v>36</v>
      </c>
      <c r="E5" s="309" t="s">
        <v>37</v>
      </c>
      <c r="F5" s="309"/>
      <c r="G5" s="309"/>
      <c r="H5" s="309"/>
      <c r="I5" s="309"/>
    </row>
    <row r="6" spans="1:9" ht="15.75" x14ac:dyDescent="0.25">
      <c r="A6" s="309"/>
      <c r="B6" s="309"/>
      <c r="C6" s="309"/>
      <c r="D6" s="309"/>
      <c r="E6" s="311" t="s">
        <v>38</v>
      </c>
      <c r="F6" s="312" t="s">
        <v>39</v>
      </c>
      <c r="G6" s="309" t="s">
        <v>11</v>
      </c>
      <c r="H6" s="309" t="s">
        <v>40</v>
      </c>
      <c r="I6" s="309"/>
    </row>
    <row r="7" spans="1:9" ht="15.75" x14ac:dyDescent="0.25">
      <c r="A7" s="309"/>
      <c r="B7" s="309"/>
      <c r="C7" s="309"/>
      <c r="D7" s="309"/>
      <c r="E7" s="311"/>
      <c r="F7" s="312"/>
      <c r="G7" s="309"/>
      <c r="H7" s="112" t="s">
        <v>36</v>
      </c>
      <c r="I7" s="112" t="s">
        <v>41</v>
      </c>
    </row>
    <row r="8" spans="1:9" ht="15.75" x14ac:dyDescent="0.25">
      <c r="A8" s="112">
        <v>1</v>
      </c>
      <c r="B8" s="112">
        <v>2</v>
      </c>
      <c r="C8" s="112">
        <v>3</v>
      </c>
      <c r="D8" s="112">
        <v>4</v>
      </c>
      <c r="E8" s="113">
        <v>5</v>
      </c>
      <c r="F8" s="230">
        <v>6</v>
      </c>
      <c r="G8" s="112">
        <v>7</v>
      </c>
      <c r="H8" s="112">
        <v>8</v>
      </c>
      <c r="I8" s="112">
        <v>9</v>
      </c>
    </row>
    <row r="9" spans="1:9" ht="39.75" customHeight="1" x14ac:dyDescent="0.25">
      <c r="A9" s="98" t="s">
        <v>110</v>
      </c>
      <c r="B9" s="48" t="s">
        <v>4</v>
      </c>
      <c r="C9" s="100" t="s">
        <v>3</v>
      </c>
      <c r="D9" s="73" t="str">
        <f>H9</f>
        <v>х</v>
      </c>
      <c r="E9" s="74" t="s">
        <v>3</v>
      </c>
      <c r="F9" s="231" t="s">
        <v>3</v>
      </c>
      <c r="G9" s="73" t="s">
        <v>3</v>
      </c>
      <c r="H9" s="73" t="s">
        <v>3</v>
      </c>
      <c r="I9" s="72"/>
    </row>
    <row r="10" spans="1:9" ht="40.5" customHeight="1" x14ac:dyDescent="0.25">
      <c r="A10" s="94" t="s">
        <v>111</v>
      </c>
      <c r="B10" s="48" t="s">
        <v>6</v>
      </c>
      <c r="C10" s="100" t="s">
        <v>3</v>
      </c>
      <c r="D10" s="73" t="str">
        <f>H10</f>
        <v>х</v>
      </c>
      <c r="E10" s="74" t="s">
        <v>3</v>
      </c>
      <c r="F10" s="231" t="s">
        <v>3</v>
      </c>
      <c r="G10" s="73" t="s">
        <v>3</v>
      </c>
      <c r="H10" s="73" t="s">
        <v>3</v>
      </c>
      <c r="I10" s="72" t="s">
        <v>3</v>
      </c>
    </row>
    <row r="11" spans="1:9" ht="30" customHeight="1" x14ac:dyDescent="0.25">
      <c r="A11" s="103" t="s">
        <v>112</v>
      </c>
      <c r="B11" s="140" t="s">
        <v>29</v>
      </c>
      <c r="C11" s="53" t="s">
        <v>3</v>
      </c>
      <c r="D11" s="204">
        <f>E11+F11+H11</f>
        <v>11424400</v>
      </c>
      <c r="E11" s="205">
        <f>E13</f>
        <v>10572400</v>
      </c>
      <c r="F11" s="232">
        <f>F17</f>
        <v>99000</v>
      </c>
      <c r="G11" s="204" t="s">
        <v>3</v>
      </c>
      <c r="H11" s="204">
        <f>H13+H17</f>
        <v>753000</v>
      </c>
      <c r="I11" s="72"/>
    </row>
    <row r="12" spans="1:9" ht="30" customHeight="1" x14ac:dyDescent="0.25">
      <c r="A12" s="96" t="s">
        <v>113</v>
      </c>
      <c r="B12" s="49">
        <v>1100</v>
      </c>
      <c r="C12" s="100">
        <v>120</v>
      </c>
      <c r="D12" s="73">
        <v>0</v>
      </c>
      <c r="E12" s="74" t="s">
        <v>3</v>
      </c>
      <c r="F12" s="231" t="s">
        <v>3</v>
      </c>
      <c r="G12" s="73" t="s">
        <v>3</v>
      </c>
      <c r="H12" s="73" t="s">
        <v>3</v>
      </c>
      <c r="I12" s="72" t="s">
        <v>3</v>
      </c>
    </row>
    <row r="13" spans="1:9" ht="30" customHeight="1" x14ac:dyDescent="0.25">
      <c r="A13" s="102" t="s">
        <v>114</v>
      </c>
      <c r="B13" s="49">
        <v>1200</v>
      </c>
      <c r="C13" s="100">
        <v>130</v>
      </c>
      <c r="D13" s="73">
        <f>E13+H13</f>
        <v>11325400</v>
      </c>
      <c r="E13" s="74">
        <f>E14</f>
        <v>10572400</v>
      </c>
      <c r="F13" s="231" t="s">
        <v>3</v>
      </c>
      <c r="G13" s="73" t="s">
        <v>3</v>
      </c>
      <c r="H13" s="73">
        <f>H25</f>
        <v>753000</v>
      </c>
      <c r="I13" s="72" t="s">
        <v>3</v>
      </c>
    </row>
    <row r="14" spans="1:9" ht="30" customHeight="1" x14ac:dyDescent="0.25">
      <c r="A14" s="228" t="s">
        <v>115</v>
      </c>
      <c r="B14" s="51">
        <v>1210</v>
      </c>
      <c r="C14" s="141">
        <v>130</v>
      </c>
      <c r="D14" s="73">
        <f>E14+H14</f>
        <v>10572400</v>
      </c>
      <c r="E14" s="74">
        <f>E25</f>
        <v>10572400</v>
      </c>
      <c r="F14" s="231" t="s">
        <v>3</v>
      </c>
      <c r="G14" s="73" t="s">
        <v>3</v>
      </c>
      <c r="H14" s="73"/>
      <c r="I14" s="72"/>
    </row>
    <row r="15" spans="1:9" ht="30" customHeight="1" x14ac:dyDescent="0.25">
      <c r="A15" s="98" t="s">
        <v>116</v>
      </c>
      <c r="B15" s="51">
        <v>1230</v>
      </c>
      <c r="C15" s="142">
        <v>130</v>
      </c>
      <c r="D15" s="73">
        <v>0</v>
      </c>
      <c r="E15" s="74" t="s">
        <v>3</v>
      </c>
      <c r="F15" s="231" t="s">
        <v>3</v>
      </c>
      <c r="G15" s="73" t="s">
        <v>3</v>
      </c>
      <c r="H15" s="73"/>
      <c r="I15" s="72"/>
    </row>
    <row r="16" spans="1:9" ht="30" customHeight="1" x14ac:dyDescent="0.25">
      <c r="A16" s="96" t="s">
        <v>10</v>
      </c>
      <c r="B16" s="49">
        <v>1300</v>
      </c>
      <c r="C16" s="26">
        <v>140</v>
      </c>
      <c r="D16" s="73">
        <v>0</v>
      </c>
      <c r="E16" s="74" t="s">
        <v>3</v>
      </c>
      <c r="F16" s="231"/>
      <c r="G16" s="73"/>
      <c r="H16" s="73"/>
      <c r="I16" s="72"/>
    </row>
    <row r="17" spans="1:9" ht="30" customHeight="1" x14ac:dyDescent="0.25">
      <c r="A17" s="227" t="s">
        <v>117</v>
      </c>
      <c r="B17" s="49">
        <v>1400</v>
      </c>
      <c r="C17" s="26">
        <v>150</v>
      </c>
      <c r="D17" s="73">
        <f>F17+H17</f>
        <v>99000</v>
      </c>
      <c r="E17" s="74" t="s">
        <v>3</v>
      </c>
      <c r="F17" s="231">
        <f>F18</f>
        <v>99000</v>
      </c>
      <c r="G17" s="73"/>
      <c r="H17" s="73"/>
      <c r="I17" s="72"/>
    </row>
    <row r="18" spans="1:9" ht="30" customHeight="1" x14ac:dyDescent="0.25">
      <c r="A18" s="96" t="s">
        <v>118</v>
      </c>
      <c r="B18" s="49">
        <v>1410</v>
      </c>
      <c r="C18" s="26">
        <v>150</v>
      </c>
      <c r="D18" s="73">
        <f>F18+H18</f>
        <v>99000</v>
      </c>
      <c r="E18" s="74" t="s">
        <v>3</v>
      </c>
      <c r="F18" s="231">
        <f>F25</f>
        <v>99000</v>
      </c>
      <c r="G18" s="73"/>
      <c r="H18" s="73"/>
      <c r="I18" s="72"/>
    </row>
    <row r="19" spans="1:9" ht="30" customHeight="1" x14ac:dyDescent="0.25">
      <c r="A19" s="96" t="s">
        <v>119</v>
      </c>
      <c r="B19" s="49">
        <v>1420</v>
      </c>
      <c r="C19" s="26">
        <v>150</v>
      </c>
      <c r="D19" s="73">
        <f t="shared" ref="D19:D20" si="0">H19</f>
        <v>0</v>
      </c>
      <c r="E19" s="74" t="s">
        <v>3</v>
      </c>
      <c r="F19" s="231"/>
      <c r="G19" s="73"/>
      <c r="H19" s="73"/>
      <c r="I19" s="72"/>
    </row>
    <row r="20" spans="1:9" ht="30" customHeight="1" x14ac:dyDescent="0.25">
      <c r="A20" s="96" t="s">
        <v>120</v>
      </c>
      <c r="B20" s="49">
        <v>1430</v>
      </c>
      <c r="C20" s="26">
        <v>150</v>
      </c>
      <c r="D20" s="73">
        <f t="shared" si="0"/>
        <v>0</v>
      </c>
      <c r="E20" s="74" t="s">
        <v>3</v>
      </c>
      <c r="F20" s="231"/>
      <c r="G20" s="73"/>
      <c r="H20" s="73"/>
      <c r="I20" s="72"/>
    </row>
    <row r="21" spans="1:9" ht="30" customHeight="1" x14ac:dyDescent="0.25">
      <c r="A21" s="96" t="s">
        <v>121</v>
      </c>
      <c r="B21" s="49">
        <v>1500</v>
      </c>
      <c r="C21" s="26">
        <v>180</v>
      </c>
      <c r="D21" s="73">
        <f>H21</f>
        <v>0</v>
      </c>
      <c r="E21" s="74" t="s">
        <v>3</v>
      </c>
      <c r="F21" s="231"/>
      <c r="G21" s="73"/>
      <c r="H21" s="73">
        <v>0</v>
      </c>
      <c r="I21" s="72"/>
    </row>
    <row r="22" spans="1:9" ht="30" customHeight="1" x14ac:dyDescent="0.25">
      <c r="A22" s="96" t="s">
        <v>15</v>
      </c>
      <c r="B22" s="49">
        <v>1600</v>
      </c>
      <c r="C22" s="26">
        <v>400</v>
      </c>
      <c r="D22" s="73">
        <f>F22</f>
        <v>0</v>
      </c>
      <c r="E22" s="74"/>
      <c r="F22" s="231"/>
      <c r="G22" s="73"/>
      <c r="H22" s="73"/>
      <c r="I22" s="72"/>
    </row>
    <row r="23" spans="1:9" ht="30" customHeight="1" x14ac:dyDescent="0.25">
      <c r="A23" s="96" t="s">
        <v>16</v>
      </c>
      <c r="B23" s="49">
        <v>1700</v>
      </c>
      <c r="C23" s="100" t="s">
        <v>3</v>
      </c>
      <c r="D23" s="73">
        <f>E23+H23+F23</f>
        <v>0</v>
      </c>
      <c r="E23" s="74"/>
      <c r="F23" s="231"/>
      <c r="G23" s="73"/>
      <c r="H23" s="73"/>
      <c r="I23" s="72"/>
    </row>
    <row r="24" spans="1:9" ht="30" customHeight="1" x14ac:dyDescent="0.25">
      <c r="A24" s="96" t="s">
        <v>21</v>
      </c>
      <c r="B24" s="49">
        <v>1710</v>
      </c>
      <c r="C24" s="100">
        <v>510</v>
      </c>
      <c r="D24" s="73">
        <f t="shared" ref="D24:D60" si="1">E24+H24+F24</f>
        <v>0</v>
      </c>
      <c r="E24" s="74"/>
      <c r="F24" s="231"/>
      <c r="G24" s="73"/>
      <c r="H24" s="73"/>
      <c r="I24" s="72"/>
    </row>
    <row r="25" spans="1:9" ht="30" customHeight="1" x14ac:dyDescent="0.25">
      <c r="A25" s="97" t="s">
        <v>122</v>
      </c>
      <c r="B25" s="52">
        <v>2000</v>
      </c>
      <c r="C25" s="53" t="s">
        <v>3</v>
      </c>
      <c r="D25" s="204">
        <f t="shared" si="1"/>
        <v>11424400</v>
      </c>
      <c r="E25" s="205">
        <f>E26+E36+E47</f>
        <v>10572400</v>
      </c>
      <c r="F25" s="232">
        <f t="shared" ref="F25:I25" si="2">F26+F36+F47</f>
        <v>99000</v>
      </c>
      <c r="G25" s="205">
        <f t="shared" si="2"/>
        <v>0</v>
      </c>
      <c r="H25" s="205">
        <f t="shared" si="2"/>
        <v>753000</v>
      </c>
      <c r="I25" s="205">
        <f t="shared" si="2"/>
        <v>0</v>
      </c>
    </row>
    <row r="26" spans="1:9" ht="30" customHeight="1" x14ac:dyDescent="0.25">
      <c r="A26" s="95" t="s">
        <v>123</v>
      </c>
      <c r="B26" s="49">
        <v>2100</v>
      </c>
      <c r="C26" s="100" t="s">
        <v>3</v>
      </c>
      <c r="D26" s="73">
        <f t="shared" si="1"/>
        <v>8954200</v>
      </c>
      <c r="E26" s="74">
        <f>E27+E28+E29+E30</f>
        <v>8855200</v>
      </c>
      <c r="F26" s="231">
        <f t="shared" ref="F26:I26" si="3">F27+F28+F29+F30</f>
        <v>99000</v>
      </c>
      <c r="G26" s="74">
        <f t="shared" si="3"/>
        <v>0</v>
      </c>
      <c r="H26" s="74">
        <f t="shared" si="3"/>
        <v>0</v>
      </c>
      <c r="I26" s="74">
        <f t="shared" si="3"/>
        <v>0</v>
      </c>
    </row>
    <row r="27" spans="1:9" ht="30" customHeight="1" x14ac:dyDescent="0.25">
      <c r="A27" s="144" t="s">
        <v>124</v>
      </c>
      <c r="B27" s="49">
        <v>2110</v>
      </c>
      <c r="C27" s="100">
        <v>111</v>
      </c>
      <c r="D27" s="73">
        <f t="shared" si="1"/>
        <v>6825000</v>
      </c>
      <c r="E27" s="74">
        <f>81000+6722700+21300</f>
        <v>6825000</v>
      </c>
      <c r="F27" s="231"/>
      <c r="G27" s="73"/>
      <c r="H27" s="73"/>
      <c r="I27" s="72"/>
    </row>
    <row r="28" spans="1:9" ht="30" customHeight="1" x14ac:dyDescent="0.25">
      <c r="A28" s="98" t="s">
        <v>125</v>
      </c>
      <c r="B28" s="49">
        <v>2120</v>
      </c>
      <c r="C28" s="100">
        <v>112</v>
      </c>
      <c r="D28" s="73">
        <f t="shared" si="1"/>
        <v>99000</v>
      </c>
      <c r="E28" s="74">
        <v>0</v>
      </c>
      <c r="F28" s="231">
        <v>99000</v>
      </c>
      <c r="G28" s="73"/>
      <c r="H28" s="73"/>
      <c r="I28" s="72"/>
    </row>
    <row r="29" spans="1:9" ht="30" customHeight="1" x14ac:dyDescent="0.25">
      <c r="A29" s="98" t="s">
        <v>126</v>
      </c>
      <c r="B29" s="49">
        <v>2130</v>
      </c>
      <c r="C29" s="100">
        <v>113</v>
      </c>
      <c r="D29" s="73">
        <f t="shared" si="1"/>
        <v>0</v>
      </c>
      <c r="E29" s="74"/>
      <c r="F29" s="231"/>
      <c r="G29" s="73"/>
      <c r="H29" s="73"/>
      <c r="I29" s="72"/>
    </row>
    <row r="30" spans="1:9" ht="30" customHeight="1" x14ac:dyDescent="0.25">
      <c r="A30" s="98" t="s">
        <v>127</v>
      </c>
      <c r="B30" s="49">
        <v>2140</v>
      </c>
      <c r="C30" s="100">
        <v>119</v>
      </c>
      <c r="D30" s="73">
        <f t="shared" si="1"/>
        <v>2030200</v>
      </c>
      <c r="E30" s="74">
        <v>2030200</v>
      </c>
      <c r="F30" s="231"/>
      <c r="G30" s="73"/>
      <c r="H30" s="73"/>
      <c r="I30" s="72"/>
    </row>
    <row r="31" spans="1:9" ht="30" customHeight="1" x14ac:dyDescent="0.25">
      <c r="A31" s="98" t="s">
        <v>128</v>
      </c>
      <c r="B31" s="49">
        <v>2200</v>
      </c>
      <c r="C31" s="40">
        <v>300</v>
      </c>
      <c r="D31" s="73"/>
      <c r="E31" s="74"/>
      <c r="F31" s="231"/>
      <c r="G31" s="73"/>
      <c r="H31" s="73"/>
      <c r="I31" s="72"/>
    </row>
    <row r="32" spans="1:9" ht="30" customHeight="1" x14ac:dyDescent="0.25">
      <c r="A32" s="98" t="s">
        <v>22</v>
      </c>
      <c r="B32" s="49">
        <v>2210</v>
      </c>
      <c r="C32" s="40">
        <v>321</v>
      </c>
      <c r="D32" s="73"/>
      <c r="E32" s="74"/>
      <c r="F32" s="231"/>
      <c r="G32" s="73"/>
      <c r="H32" s="73"/>
      <c r="I32" s="72"/>
    </row>
    <row r="33" spans="1:9" ht="30" customHeight="1" x14ac:dyDescent="0.25">
      <c r="A33" s="98" t="s">
        <v>129</v>
      </c>
      <c r="B33" s="49">
        <v>2220</v>
      </c>
      <c r="C33" s="26">
        <v>323</v>
      </c>
      <c r="D33" s="73"/>
      <c r="E33" s="74"/>
      <c r="F33" s="231"/>
      <c r="G33" s="73"/>
      <c r="H33" s="73"/>
      <c r="I33" s="72"/>
    </row>
    <row r="34" spans="1:9" ht="30" customHeight="1" x14ac:dyDescent="0.25">
      <c r="A34" s="98" t="s">
        <v>130</v>
      </c>
      <c r="B34" s="49">
        <v>2230</v>
      </c>
      <c r="C34" s="26">
        <v>350</v>
      </c>
      <c r="D34" s="73"/>
      <c r="E34" s="74"/>
      <c r="F34" s="231"/>
      <c r="G34" s="73"/>
      <c r="H34" s="73"/>
      <c r="I34" s="72"/>
    </row>
    <row r="35" spans="1:9" ht="30" customHeight="1" x14ac:dyDescent="0.25">
      <c r="A35" s="98" t="s">
        <v>131</v>
      </c>
      <c r="B35" s="49">
        <v>2240</v>
      </c>
      <c r="C35" s="26">
        <v>360</v>
      </c>
      <c r="D35" s="73"/>
      <c r="E35" s="74"/>
      <c r="F35" s="231"/>
      <c r="G35" s="73"/>
      <c r="H35" s="73"/>
      <c r="I35" s="72"/>
    </row>
    <row r="36" spans="1:9" ht="30" customHeight="1" x14ac:dyDescent="0.25">
      <c r="A36" s="96" t="s">
        <v>23</v>
      </c>
      <c r="B36" s="49">
        <v>2300</v>
      </c>
      <c r="C36" s="100">
        <v>850</v>
      </c>
      <c r="D36" s="74">
        <f>D37+D38+D39</f>
        <v>31200</v>
      </c>
      <c r="E36" s="74">
        <f>E37+E38+E39</f>
        <v>31200</v>
      </c>
      <c r="F36" s="231">
        <f t="shared" ref="F36:I36" si="4">F37+F38+F39</f>
        <v>0</v>
      </c>
      <c r="G36" s="74">
        <f t="shared" si="4"/>
        <v>0</v>
      </c>
      <c r="H36" s="74">
        <f t="shared" si="4"/>
        <v>0</v>
      </c>
      <c r="I36" s="74">
        <f t="shared" si="4"/>
        <v>0</v>
      </c>
    </row>
    <row r="37" spans="1:9" ht="30" customHeight="1" x14ac:dyDescent="0.25">
      <c r="A37" s="94" t="s">
        <v>24</v>
      </c>
      <c r="B37" s="49">
        <v>2310</v>
      </c>
      <c r="C37" s="100">
        <v>851</v>
      </c>
      <c r="D37" s="73">
        <f t="shared" si="1"/>
        <v>31200</v>
      </c>
      <c r="E37" s="74">
        <v>31200</v>
      </c>
      <c r="F37" s="231"/>
      <c r="G37" s="73"/>
      <c r="H37" s="73"/>
      <c r="I37" s="72"/>
    </row>
    <row r="38" spans="1:9" ht="30" customHeight="1" x14ac:dyDescent="0.25">
      <c r="A38" s="96" t="s">
        <v>132</v>
      </c>
      <c r="B38" s="49">
        <v>2320</v>
      </c>
      <c r="C38" s="100">
        <v>852</v>
      </c>
      <c r="D38" s="73">
        <f t="shared" si="1"/>
        <v>0</v>
      </c>
      <c r="E38" s="74"/>
      <c r="F38" s="231"/>
      <c r="G38" s="73"/>
      <c r="H38" s="73"/>
      <c r="I38" s="72"/>
    </row>
    <row r="39" spans="1:9" ht="30" customHeight="1" x14ac:dyDescent="0.25">
      <c r="A39" s="94" t="s">
        <v>133</v>
      </c>
      <c r="B39" s="49">
        <v>2330</v>
      </c>
      <c r="C39" s="100">
        <v>853</v>
      </c>
      <c r="D39" s="73">
        <f t="shared" si="1"/>
        <v>0</v>
      </c>
      <c r="E39" s="74"/>
      <c r="F39" s="231"/>
      <c r="G39" s="73"/>
      <c r="H39" s="73"/>
      <c r="I39" s="72"/>
    </row>
    <row r="40" spans="1:9" ht="30" customHeight="1" x14ac:dyDescent="0.25">
      <c r="A40" s="94" t="s">
        <v>25</v>
      </c>
      <c r="B40" s="49">
        <v>2400</v>
      </c>
      <c r="C40" s="101" t="s">
        <v>3</v>
      </c>
      <c r="D40" s="73">
        <f t="shared" si="1"/>
        <v>0</v>
      </c>
      <c r="E40" s="74"/>
      <c r="F40" s="231"/>
      <c r="G40" s="73"/>
      <c r="H40" s="73"/>
      <c r="I40" s="72"/>
    </row>
    <row r="41" spans="1:9" ht="30" customHeight="1" x14ac:dyDescent="0.25">
      <c r="A41" s="94" t="s">
        <v>134</v>
      </c>
      <c r="B41" s="49">
        <v>2410</v>
      </c>
      <c r="C41" s="101">
        <v>613</v>
      </c>
      <c r="D41" s="73">
        <f t="shared" si="1"/>
        <v>0</v>
      </c>
      <c r="E41" s="74"/>
      <c r="F41" s="231"/>
      <c r="G41" s="73"/>
      <c r="H41" s="73"/>
      <c r="I41" s="72"/>
    </row>
    <row r="42" spans="1:9" ht="30" customHeight="1" x14ac:dyDescent="0.25">
      <c r="A42" s="94" t="s">
        <v>135</v>
      </c>
      <c r="B42" s="49">
        <v>2420</v>
      </c>
      <c r="C42" s="101">
        <v>623</v>
      </c>
      <c r="D42" s="73">
        <f t="shared" si="1"/>
        <v>0</v>
      </c>
      <c r="E42" s="74"/>
      <c r="F42" s="231"/>
      <c r="G42" s="73"/>
      <c r="H42" s="73"/>
      <c r="I42" s="72"/>
    </row>
    <row r="43" spans="1:9" ht="30" customHeight="1" x14ac:dyDescent="0.25">
      <c r="A43" s="145" t="s">
        <v>136</v>
      </c>
      <c r="B43" s="49">
        <v>2430</v>
      </c>
      <c r="C43" s="101">
        <v>634</v>
      </c>
      <c r="D43" s="73">
        <f t="shared" si="1"/>
        <v>0</v>
      </c>
      <c r="E43" s="74"/>
      <c r="F43" s="231"/>
      <c r="G43" s="73"/>
      <c r="H43" s="73"/>
      <c r="I43" s="72"/>
    </row>
    <row r="44" spans="1:9" ht="30" customHeight="1" x14ac:dyDescent="0.25">
      <c r="A44" s="145" t="s">
        <v>137</v>
      </c>
      <c r="B44" s="49">
        <v>2440</v>
      </c>
      <c r="C44" s="101">
        <v>814</v>
      </c>
      <c r="D44" s="73">
        <f t="shared" si="1"/>
        <v>0</v>
      </c>
      <c r="E44" s="74"/>
      <c r="F44" s="231"/>
      <c r="G44" s="73"/>
      <c r="H44" s="73"/>
      <c r="I44" s="72"/>
    </row>
    <row r="45" spans="1:9" ht="30" customHeight="1" x14ac:dyDescent="0.25">
      <c r="A45" s="94" t="s">
        <v>26</v>
      </c>
      <c r="B45" s="49">
        <v>2500</v>
      </c>
      <c r="C45" s="100" t="s">
        <v>3</v>
      </c>
      <c r="D45" s="73">
        <f t="shared" si="1"/>
        <v>0</v>
      </c>
      <c r="E45" s="74"/>
      <c r="F45" s="231"/>
      <c r="G45" s="73"/>
      <c r="H45" s="73"/>
      <c r="I45" s="72"/>
    </row>
    <row r="46" spans="1:9" ht="30" customHeight="1" x14ac:dyDescent="0.25">
      <c r="A46" s="94" t="s">
        <v>27</v>
      </c>
      <c r="B46" s="49">
        <v>2510</v>
      </c>
      <c r="C46" s="100">
        <v>831</v>
      </c>
      <c r="D46" s="73">
        <f t="shared" si="1"/>
        <v>0</v>
      </c>
      <c r="E46" s="74"/>
      <c r="F46" s="231"/>
      <c r="G46" s="73"/>
      <c r="H46" s="73"/>
      <c r="I46" s="72"/>
    </row>
    <row r="47" spans="1:9" ht="18.75" x14ac:dyDescent="0.25">
      <c r="A47" s="96" t="s">
        <v>138</v>
      </c>
      <c r="B47" s="49">
        <v>2600</v>
      </c>
      <c r="C47" s="42" t="s">
        <v>3</v>
      </c>
      <c r="D47" s="73">
        <f t="shared" si="1"/>
        <v>2439000</v>
      </c>
      <c r="E47" s="74">
        <f>E48+E49+E50+E51</f>
        <v>1686000</v>
      </c>
      <c r="F47" s="231">
        <f t="shared" ref="F47:I47" si="5">F48+F49+F50</f>
        <v>0</v>
      </c>
      <c r="G47" s="74">
        <f t="shared" si="5"/>
        <v>0</v>
      </c>
      <c r="H47" s="74">
        <f>H50</f>
        <v>753000</v>
      </c>
      <c r="I47" s="74">
        <f t="shared" si="5"/>
        <v>0</v>
      </c>
    </row>
    <row r="48" spans="1:9" ht="31.5" x14ac:dyDescent="0.25">
      <c r="A48" s="96" t="s">
        <v>139</v>
      </c>
      <c r="B48" s="49">
        <v>2610</v>
      </c>
      <c r="C48" s="42">
        <v>241</v>
      </c>
      <c r="D48" s="73">
        <f t="shared" si="1"/>
        <v>0</v>
      </c>
      <c r="E48" s="74"/>
      <c r="F48" s="231"/>
      <c r="G48" s="73"/>
      <c r="H48" s="73"/>
      <c r="I48" s="72"/>
    </row>
    <row r="49" spans="1:9" ht="48.75" customHeight="1" x14ac:dyDescent="0.25">
      <c r="A49" s="143" t="s">
        <v>140</v>
      </c>
      <c r="B49" s="49">
        <v>2620</v>
      </c>
      <c r="C49" s="100">
        <v>243</v>
      </c>
      <c r="D49" s="207">
        <f t="shared" si="1"/>
        <v>0</v>
      </c>
      <c r="E49" s="222"/>
      <c r="F49" s="237"/>
      <c r="G49" s="206"/>
      <c r="H49" s="206"/>
      <c r="I49" s="206"/>
    </row>
    <row r="50" spans="1:9" ht="24" customHeight="1" x14ac:dyDescent="0.25">
      <c r="A50" s="94" t="s">
        <v>141</v>
      </c>
      <c r="B50" s="49">
        <v>2630</v>
      </c>
      <c r="C50" s="100">
        <v>244</v>
      </c>
      <c r="D50" s="207">
        <f t="shared" si="1"/>
        <v>1234484.1499999999</v>
      </c>
      <c r="E50" s="208">
        <f>1686000-E51</f>
        <v>481484.14999999991</v>
      </c>
      <c r="F50" s="234"/>
      <c r="G50" s="206"/>
      <c r="H50" s="208">
        <v>753000</v>
      </c>
      <c r="I50" s="206"/>
    </row>
    <row r="51" spans="1:9" ht="15.75" x14ac:dyDescent="0.25">
      <c r="A51" s="94" t="s">
        <v>142</v>
      </c>
      <c r="B51" s="49">
        <v>2640</v>
      </c>
      <c r="C51" s="101">
        <v>247</v>
      </c>
      <c r="D51" s="73">
        <f t="shared" si="1"/>
        <v>1204515.8500000001</v>
      </c>
      <c r="E51" s="203">
        <v>1204515.8500000001</v>
      </c>
      <c r="F51" s="235"/>
      <c r="G51" s="203"/>
      <c r="H51" s="203"/>
      <c r="I51" s="203"/>
    </row>
    <row r="52" spans="1:9" ht="31.5" x14ac:dyDescent="0.25">
      <c r="A52" s="94" t="s">
        <v>28</v>
      </c>
      <c r="B52" s="49">
        <v>2700</v>
      </c>
      <c r="C52" s="101">
        <v>400</v>
      </c>
      <c r="D52" s="73">
        <f t="shared" si="1"/>
        <v>0</v>
      </c>
      <c r="E52" s="203"/>
      <c r="F52" s="235"/>
      <c r="G52" s="203"/>
      <c r="H52" s="203"/>
      <c r="I52" s="203"/>
    </row>
    <row r="53" spans="1:9" ht="15.75" x14ac:dyDescent="0.25">
      <c r="A53" s="94" t="s">
        <v>143</v>
      </c>
      <c r="B53" s="49">
        <v>2710</v>
      </c>
      <c r="C53" s="100">
        <v>406</v>
      </c>
      <c r="D53" s="73">
        <f t="shared" si="1"/>
        <v>0</v>
      </c>
      <c r="E53" s="203"/>
      <c r="F53" s="235"/>
      <c r="G53" s="203"/>
      <c r="H53" s="203"/>
      <c r="I53" s="203"/>
    </row>
    <row r="54" spans="1:9" ht="31.5" x14ac:dyDescent="0.25">
      <c r="A54" s="94" t="s">
        <v>144</v>
      </c>
      <c r="B54" s="49">
        <v>2720</v>
      </c>
      <c r="C54" s="100">
        <v>407</v>
      </c>
      <c r="D54" s="73">
        <f t="shared" si="1"/>
        <v>0</v>
      </c>
      <c r="E54" s="203"/>
      <c r="F54" s="235"/>
      <c r="G54" s="203"/>
      <c r="H54" s="203"/>
      <c r="I54" s="203"/>
    </row>
    <row r="55" spans="1:9" ht="18.75" x14ac:dyDescent="0.25">
      <c r="A55" s="97" t="s">
        <v>145</v>
      </c>
      <c r="B55" s="54">
        <v>3000</v>
      </c>
      <c r="C55" s="53" t="s">
        <v>3</v>
      </c>
      <c r="D55" s="73">
        <f t="shared" si="1"/>
        <v>0</v>
      </c>
      <c r="E55" s="203"/>
      <c r="F55" s="235"/>
      <c r="G55" s="203"/>
      <c r="H55" s="203"/>
      <c r="I55" s="203"/>
    </row>
    <row r="56" spans="1:9" ht="18.75" x14ac:dyDescent="0.25">
      <c r="A56" s="96" t="s">
        <v>146</v>
      </c>
      <c r="B56" s="55">
        <v>3010</v>
      </c>
      <c r="C56" s="56">
        <v>180</v>
      </c>
      <c r="D56" s="73">
        <f t="shared" si="1"/>
        <v>0</v>
      </c>
      <c r="E56" s="203"/>
      <c r="F56" s="235"/>
      <c r="G56" s="203"/>
      <c r="H56" s="203"/>
      <c r="I56" s="203"/>
    </row>
    <row r="57" spans="1:9" ht="18.75" x14ac:dyDescent="0.25">
      <c r="A57" s="96" t="s">
        <v>147</v>
      </c>
      <c r="B57" s="49">
        <v>3020</v>
      </c>
      <c r="C57" s="100">
        <v>180</v>
      </c>
      <c r="D57" s="73">
        <f t="shared" si="1"/>
        <v>0</v>
      </c>
      <c r="E57" s="203"/>
      <c r="F57" s="235"/>
      <c r="G57" s="203"/>
      <c r="H57" s="203"/>
      <c r="I57" s="203"/>
    </row>
    <row r="58" spans="1:9" ht="18.75" x14ac:dyDescent="0.25">
      <c r="A58" s="96" t="s">
        <v>148</v>
      </c>
      <c r="B58" s="49">
        <v>3030</v>
      </c>
      <c r="C58" s="100">
        <v>180</v>
      </c>
      <c r="D58" s="73">
        <f t="shared" si="1"/>
        <v>0</v>
      </c>
      <c r="E58" s="203"/>
      <c r="F58" s="235"/>
      <c r="G58" s="203"/>
      <c r="H58" s="203"/>
      <c r="I58" s="203"/>
    </row>
    <row r="59" spans="1:9" ht="15.75" x14ac:dyDescent="0.25">
      <c r="A59" s="109" t="s">
        <v>5</v>
      </c>
      <c r="B59" s="52">
        <v>4000</v>
      </c>
      <c r="C59" s="41" t="s">
        <v>3</v>
      </c>
      <c r="D59" s="73">
        <f t="shared" si="1"/>
        <v>0</v>
      </c>
      <c r="E59" s="203"/>
      <c r="F59" s="235"/>
      <c r="G59" s="203"/>
      <c r="H59" s="203"/>
      <c r="I59" s="203"/>
    </row>
    <row r="60" spans="1:9" ht="33" customHeight="1" x14ac:dyDescent="0.25">
      <c r="A60" s="110" t="s">
        <v>17</v>
      </c>
      <c r="B60" s="55">
        <v>4010</v>
      </c>
      <c r="C60" s="56">
        <v>610</v>
      </c>
      <c r="D60" s="73">
        <f t="shared" si="1"/>
        <v>0</v>
      </c>
      <c r="E60" s="203"/>
      <c r="F60" s="235"/>
      <c r="G60" s="203"/>
      <c r="H60" s="203"/>
      <c r="I60" s="203"/>
    </row>
    <row r="61" spans="1:9" ht="15.75" x14ac:dyDescent="0.25">
      <c r="A61" s="111"/>
      <c r="B61" s="50"/>
      <c r="C61" s="43"/>
      <c r="D61" s="203"/>
      <c r="E61" s="203"/>
      <c r="F61" s="235"/>
      <c r="G61" s="203"/>
      <c r="H61" s="203"/>
      <c r="I61" s="203"/>
    </row>
  </sheetData>
  <mergeCells count="11">
    <mergeCell ref="H6:I6"/>
    <mergeCell ref="B1:G2"/>
    <mergeCell ref="A4:A7"/>
    <mergeCell ref="B4:B7"/>
    <mergeCell ref="C4:C7"/>
    <mergeCell ref="D4:I4"/>
    <mergeCell ref="D5:D7"/>
    <mergeCell ref="E5:I5"/>
    <mergeCell ref="E6:E7"/>
    <mergeCell ref="F6:F7"/>
    <mergeCell ref="G6:G7"/>
  </mergeCells>
  <pageMargins left="0.7" right="0.7" top="0.75" bottom="0.75" header="0.3" footer="0.3"/>
  <pageSetup paperSize="9" scale="43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opLeftCell="A37" zoomScale="80" zoomScaleNormal="80" workbookViewId="0">
      <selection activeCell="E52" sqref="E52"/>
    </sheetView>
  </sheetViews>
  <sheetFormatPr defaultRowHeight="15" x14ac:dyDescent="0.25"/>
  <cols>
    <col min="1" max="1" width="68.7109375" customWidth="1"/>
    <col min="4" max="4" width="19" customWidth="1"/>
    <col min="5" max="5" width="22.42578125" customWidth="1"/>
    <col min="6" max="6" width="18.28515625" style="236" customWidth="1"/>
    <col min="8" max="8" width="17.140625" customWidth="1"/>
    <col min="9" max="9" width="29.28515625" customWidth="1"/>
  </cols>
  <sheetData>
    <row r="1" spans="1:9" ht="15.75" x14ac:dyDescent="0.25">
      <c r="A1" s="70"/>
      <c r="B1" s="310" t="s">
        <v>43</v>
      </c>
      <c r="C1" s="310"/>
      <c r="D1" s="310"/>
      <c r="E1" s="310"/>
      <c r="F1" s="310"/>
      <c r="G1" s="310"/>
      <c r="H1" s="70"/>
      <c r="I1" s="70"/>
    </row>
    <row r="2" spans="1:9" ht="15.75" x14ac:dyDescent="0.25">
      <c r="A2" s="70"/>
      <c r="B2" s="310"/>
      <c r="C2" s="310"/>
      <c r="D2" s="310"/>
      <c r="E2" s="310"/>
      <c r="F2" s="310"/>
      <c r="G2" s="310"/>
      <c r="H2" s="70"/>
      <c r="I2" s="70"/>
    </row>
    <row r="3" spans="1:9" ht="15.75" x14ac:dyDescent="0.25">
      <c r="A3" s="70"/>
      <c r="B3" s="70"/>
      <c r="C3" s="70"/>
      <c r="D3" s="70"/>
      <c r="E3" s="71"/>
      <c r="F3" s="229"/>
      <c r="G3" s="70"/>
      <c r="H3" s="70"/>
      <c r="I3" s="70"/>
    </row>
    <row r="4" spans="1:9" ht="15.75" x14ac:dyDescent="0.25">
      <c r="A4" s="309" t="s">
        <v>0</v>
      </c>
      <c r="B4" s="309" t="s">
        <v>1</v>
      </c>
      <c r="C4" s="309" t="s">
        <v>2</v>
      </c>
      <c r="D4" s="309" t="s">
        <v>35</v>
      </c>
      <c r="E4" s="309"/>
      <c r="F4" s="309"/>
      <c r="G4" s="309"/>
      <c r="H4" s="309"/>
      <c r="I4" s="309"/>
    </row>
    <row r="5" spans="1:9" ht="15.75" x14ac:dyDescent="0.25">
      <c r="A5" s="309"/>
      <c r="B5" s="309"/>
      <c r="C5" s="309"/>
      <c r="D5" s="309" t="s">
        <v>36</v>
      </c>
      <c r="E5" s="309" t="s">
        <v>37</v>
      </c>
      <c r="F5" s="309"/>
      <c r="G5" s="309"/>
      <c r="H5" s="309"/>
      <c r="I5" s="309"/>
    </row>
    <row r="6" spans="1:9" ht="15.75" x14ac:dyDescent="0.25">
      <c r="A6" s="309"/>
      <c r="B6" s="309"/>
      <c r="C6" s="309"/>
      <c r="D6" s="309"/>
      <c r="E6" s="311" t="s">
        <v>38</v>
      </c>
      <c r="F6" s="312" t="s">
        <v>39</v>
      </c>
      <c r="G6" s="309" t="s">
        <v>11</v>
      </c>
      <c r="H6" s="309" t="s">
        <v>40</v>
      </c>
      <c r="I6" s="309"/>
    </row>
    <row r="7" spans="1:9" ht="15.75" x14ac:dyDescent="0.25">
      <c r="A7" s="309"/>
      <c r="B7" s="309"/>
      <c r="C7" s="309"/>
      <c r="D7" s="309"/>
      <c r="E7" s="311"/>
      <c r="F7" s="312"/>
      <c r="G7" s="309"/>
      <c r="H7" s="127" t="s">
        <v>36</v>
      </c>
      <c r="I7" s="127" t="s">
        <v>41</v>
      </c>
    </row>
    <row r="8" spans="1:9" ht="15.75" x14ac:dyDescent="0.25">
      <c r="A8" s="127">
        <v>1</v>
      </c>
      <c r="B8" s="127">
        <v>2</v>
      </c>
      <c r="C8" s="127">
        <v>3</v>
      </c>
      <c r="D8" s="127">
        <v>4</v>
      </c>
      <c r="E8" s="128">
        <v>5</v>
      </c>
      <c r="F8" s="230">
        <v>6</v>
      </c>
      <c r="G8" s="127">
        <v>7</v>
      </c>
      <c r="H8" s="127">
        <v>8</v>
      </c>
      <c r="I8" s="127">
        <v>9</v>
      </c>
    </row>
    <row r="9" spans="1:9" ht="39.75" customHeight="1" x14ac:dyDescent="0.25">
      <c r="A9" s="120" t="s">
        <v>110</v>
      </c>
      <c r="B9" s="48" t="s">
        <v>4</v>
      </c>
      <c r="C9" s="123" t="s">
        <v>3</v>
      </c>
      <c r="D9" s="73" t="str">
        <f>H9</f>
        <v>х</v>
      </c>
      <c r="E9" s="74" t="s">
        <v>3</v>
      </c>
      <c r="F9" s="231" t="s">
        <v>3</v>
      </c>
      <c r="G9" s="73" t="s">
        <v>3</v>
      </c>
      <c r="H9" s="73" t="s">
        <v>3</v>
      </c>
      <c r="I9" s="72"/>
    </row>
    <row r="10" spans="1:9" ht="40.5" customHeight="1" x14ac:dyDescent="0.25">
      <c r="A10" s="116" t="s">
        <v>111</v>
      </c>
      <c r="B10" s="48" t="s">
        <v>6</v>
      </c>
      <c r="C10" s="123" t="s">
        <v>3</v>
      </c>
      <c r="D10" s="73" t="str">
        <f>H10</f>
        <v>х</v>
      </c>
      <c r="E10" s="74" t="s">
        <v>3</v>
      </c>
      <c r="F10" s="231" t="s">
        <v>3</v>
      </c>
      <c r="G10" s="73" t="s">
        <v>3</v>
      </c>
      <c r="H10" s="73" t="s">
        <v>3</v>
      </c>
      <c r="I10" s="72" t="s">
        <v>3</v>
      </c>
    </row>
    <row r="11" spans="1:9" ht="30" customHeight="1" x14ac:dyDescent="0.25">
      <c r="A11" s="125" t="s">
        <v>112</v>
      </c>
      <c r="B11" s="140" t="s">
        <v>29</v>
      </c>
      <c r="C11" s="53" t="s">
        <v>3</v>
      </c>
      <c r="D11" s="204">
        <f>E11+F11+H11</f>
        <v>12074972.43</v>
      </c>
      <c r="E11" s="205">
        <f>E13</f>
        <v>10572400</v>
      </c>
      <c r="F11" s="232">
        <f>F17</f>
        <v>749572.43</v>
      </c>
      <c r="G11" s="204" t="s">
        <v>3</v>
      </c>
      <c r="H11" s="204">
        <f>H13+H17</f>
        <v>753000</v>
      </c>
      <c r="I11" s="72"/>
    </row>
    <row r="12" spans="1:9" ht="30" customHeight="1" x14ac:dyDescent="0.25">
      <c r="A12" s="118" t="s">
        <v>113</v>
      </c>
      <c r="B12" s="49">
        <v>1100</v>
      </c>
      <c r="C12" s="123">
        <v>120</v>
      </c>
      <c r="D12" s="73">
        <v>0</v>
      </c>
      <c r="E12" s="74" t="s">
        <v>3</v>
      </c>
      <c r="F12" s="231" t="s">
        <v>3</v>
      </c>
      <c r="G12" s="73" t="s">
        <v>3</v>
      </c>
      <c r="H12" s="73" t="s">
        <v>3</v>
      </c>
      <c r="I12" s="72" t="s">
        <v>3</v>
      </c>
    </row>
    <row r="13" spans="1:9" ht="30" customHeight="1" x14ac:dyDescent="0.25">
      <c r="A13" s="124" t="s">
        <v>114</v>
      </c>
      <c r="B13" s="49">
        <v>1200</v>
      </c>
      <c r="C13" s="123">
        <v>130</v>
      </c>
      <c r="D13" s="73">
        <f>E13+H13</f>
        <v>11325400</v>
      </c>
      <c r="E13" s="74">
        <f>E14</f>
        <v>10572400</v>
      </c>
      <c r="F13" s="231" t="s">
        <v>3</v>
      </c>
      <c r="G13" s="73" t="s">
        <v>3</v>
      </c>
      <c r="H13" s="73">
        <f>H25</f>
        <v>753000</v>
      </c>
      <c r="I13" s="72" t="s">
        <v>3</v>
      </c>
    </row>
    <row r="14" spans="1:9" ht="30" customHeight="1" x14ac:dyDescent="0.25">
      <c r="A14" s="228" t="s">
        <v>115</v>
      </c>
      <c r="B14" s="51">
        <v>1210</v>
      </c>
      <c r="C14" s="141">
        <v>130</v>
      </c>
      <c r="D14" s="73">
        <f>E14</f>
        <v>10572400</v>
      </c>
      <c r="E14" s="74">
        <f>E25</f>
        <v>10572400</v>
      </c>
      <c r="F14" s="231" t="s">
        <v>3</v>
      </c>
      <c r="G14" s="73" t="s">
        <v>3</v>
      </c>
      <c r="H14" s="73" t="s">
        <v>3</v>
      </c>
      <c r="I14" s="72"/>
    </row>
    <row r="15" spans="1:9" ht="30" customHeight="1" x14ac:dyDescent="0.25">
      <c r="A15" s="120" t="s">
        <v>116</v>
      </c>
      <c r="B15" s="51">
        <v>1230</v>
      </c>
      <c r="C15" s="142">
        <v>130</v>
      </c>
      <c r="D15" s="73">
        <v>0</v>
      </c>
      <c r="E15" s="74" t="s">
        <v>3</v>
      </c>
      <c r="F15" s="231" t="s">
        <v>3</v>
      </c>
      <c r="G15" s="73" t="s">
        <v>3</v>
      </c>
      <c r="H15" s="73" t="s">
        <v>3</v>
      </c>
      <c r="I15" s="72"/>
    </row>
    <row r="16" spans="1:9" ht="30" customHeight="1" x14ac:dyDescent="0.25">
      <c r="A16" s="118" t="s">
        <v>10</v>
      </c>
      <c r="B16" s="49">
        <v>1300</v>
      </c>
      <c r="C16" s="26">
        <v>140</v>
      </c>
      <c r="D16" s="73">
        <v>0</v>
      </c>
      <c r="E16" s="74" t="s">
        <v>3</v>
      </c>
      <c r="F16" s="231"/>
      <c r="G16" s="73"/>
      <c r="H16" s="73"/>
      <c r="I16" s="72"/>
    </row>
    <row r="17" spans="1:9" ht="30" customHeight="1" x14ac:dyDescent="0.25">
      <c r="A17" s="227" t="s">
        <v>117</v>
      </c>
      <c r="B17" s="49">
        <v>1400</v>
      </c>
      <c r="C17" s="26">
        <v>150</v>
      </c>
      <c r="D17" s="73">
        <f>F17+H17</f>
        <v>749572.43</v>
      </c>
      <c r="E17" s="74" t="s">
        <v>3</v>
      </c>
      <c r="F17" s="231">
        <f>F18</f>
        <v>749572.43</v>
      </c>
      <c r="G17" s="73"/>
      <c r="H17" s="73">
        <f>H25-H13</f>
        <v>0</v>
      </c>
      <c r="I17" s="72"/>
    </row>
    <row r="18" spans="1:9" ht="30" customHeight="1" x14ac:dyDescent="0.25">
      <c r="A18" s="118" t="s">
        <v>118</v>
      </c>
      <c r="B18" s="49">
        <v>1410</v>
      </c>
      <c r="C18" s="26">
        <v>150</v>
      </c>
      <c r="D18" s="73">
        <f>F18+H18</f>
        <v>749572.43</v>
      </c>
      <c r="E18" s="74" t="s">
        <v>3</v>
      </c>
      <c r="F18" s="231">
        <f>F25</f>
        <v>749572.43</v>
      </c>
      <c r="G18" s="73"/>
      <c r="H18" s="73"/>
      <c r="I18" s="72"/>
    </row>
    <row r="19" spans="1:9" ht="30" customHeight="1" x14ac:dyDescent="0.25">
      <c r="A19" s="118" t="s">
        <v>119</v>
      </c>
      <c r="B19" s="49">
        <v>1420</v>
      </c>
      <c r="C19" s="26">
        <v>150</v>
      </c>
      <c r="D19" s="73">
        <f t="shared" ref="D19:D20" si="0">H19</f>
        <v>0</v>
      </c>
      <c r="E19" s="74" t="s">
        <v>3</v>
      </c>
      <c r="F19" s="231"/>
      <c r="G19" s="73"/>
      <c r="H19" s="73"/>
      <c r="I19" s="72"/>
    </row>
    <row r="20" spans="1:9" ht="30" customHeight="1" x14ac:dyDescent="0.25">
      <c r="A20" s="118" t="s">
        <v>120</v>
      </c>
      <c r="B20" s="49">
        <v>1430</v>
      </c>
      <c r="C20" s="26">
        <v>150</v>
      </c>
      <c r="D20" s="73">
        <f t="shared" si="0"/>
        <v>0</v>
      </c>
      <c r="E20" s="74" t="s">
        <v>3</v>
      </c>
      <c r="F20" s="231"/>
      <c r="G20" s="73"/>
      <c r="H20" s="73"/>
      <c r="I20" s="72"/>
    </row>
    <row r="21" spans="1:9" ht="30" customHeight="1" x14ac:dyDescent="0.25">
      <c r="A21" s="118" t="s">
        <v>121</v>
      </c>
      <c r="B21" s="49">
        <v>1500</v>
      </c>
      <c r="C21" s="26">
        <v>180</v>
      </c>
      <c r="D21" s="73">
        <f>H21</f>
        <v>0</v>
      </c>
      <c r="E21" s="74" t="s">
        <v>3</v>
      </c>
      <c r="F21" s="231"/>
      <c r="G21" s="73"/>
      <c r="H21" s="73">
        <v>0</v>
      </c>
      <c r="I21" s="72"/>
    </row>
    <row r="22" spans="1:9" ht="30" customHeight="1" x14ac:dyDescent="0.25">
      <c r="A22" s="118" t="s">
        <v>15</v>
      </c>
      <c r="B22" s="49">
        <v>1600</v>
      </c>
      <c r="C22" s="26">
        <v>400</v>
      </c>
      <c r="D22" s="73">
        <f>F22</f>
        <v>0</v>
      </c>
      <c r="E22" s="74"/>
      <c r="F22" s="231"/>
      <c r="G22" s="73"/>
      <c r="H22" s="73"/>
      <c r="I22" s="72"/>
    </row>
    <row r="23" spans="1:9" ht="30" customHeight="1" x14ac:dyDescent="0.25">
      <c r="A23" s="118" t="s">
        <v>16</v>
      </c>
      <c r="B23" s="49">
        <v>1700</v>
      </c>
      <c r="C23" s="123" t="s">
        <v>3</v>
      </c>
      <c r="D23" s="73">
        <f>E23+H23+F23</f>
        <v>0</v>
      </c>
      <c r="E23" s="74"/>
      <c r="F23" s="231"/>
      <c r="G23" s="73"/>
      <c r="H23" s="73"/>
      <c r="I23" s="72"/>
    </row>
    <row r="24" spans="1:9" ht="30" customHeight="1" x14ac:dyDescent="0.25">
      <c r="A24" s="118" t="s">
        <v>21</v>
      </c>
      <c r="B24" s="49">
        <v>1710</v>
      </c>
      <c r="C24" s="123">
        <v>510</v>
      </c>
      <c r="D24" s="73">
        <f t="shared" ref="D24:D60" si="1">E24+H24+F24</f>
        <v>0</v>
      </c>
      <c r="E24" s="74"/>
      <c r="F24" s="231"/>
      <c r="G24" s="73"/>
      <c r="H24" s="73"/>
      <c r="I24" s="72"/>
    </row>
    <row r="25" spans="1:9" ht="30" customHeight="1" x14ac:dyDescent="0.25">
      <c r="A25" s="121" t="s">
        <v>122</v>
      </c>
      <c r="B25" s="52">
        <v>2000</v>
      </c>
      <c r="C25" s="53" t="s">
        <v>3</v>
      </c>
      <c r="D25" s="204">
        <f t="shared" si="1"/>
        <v>12074972.43</v>
      </c>
      <c r="E25" s="205">
        <f>E26+E36+E47</f>
        <v>10572400</v>
      </c>
      <c r="F25" s="232">
        <f t="shared" ref="F25:I25" si="2">F26+F36+F47</f>
        <v>749572.43</v>
      </c>
      <c r="G25" s="205">
        <f t="shared" si="2"/>
        <v>0</v>
      </c>
      <c r="H25" s="205">
        <f t="shared" si="2"/>
        <v>753000</v>
      </c>
      <c r="I25" s="205">
        <f t="shared" si="2"/>
        <v>0</v>
      </c>
    </row>
    <row r="26" spans="1:9" ht="30" customHeight="1" x14ac:dyDescent="0.25">
      <c r="A26" s="126" t="s">
        <v>123</v>
      </c>
      <c r="B26" s="49">
        <v>2100</v>
      </c>
      <c r="C26" s="123" t="s">
        <v>3</v>
      </c>
      <c r="D26" s="73">
        <f t="shared" si="1"/>
        <v>8954200</v>
      </c>
      <c r="E26" s="74">
        <f>E27+E28+E29+E30</f>
        <v>8855200</v>
      </c>
      <c r="F26" s="231">
        <f t="shared" ref="F26:I26" si="3">F27+F28+F29+F30</f>
        <v>99000</v>
      </c>
      <c r="G26" s="74">
        <f t="shared" si="3"/>
        <v>0</v>
      </c>
      <c r="H26" s="74">
        <f t="shared" si="3"/>
        <v>0</v>
      </c>
      <c r="I26" s="74">
        <f t="shared" si="3"/>
        <v>0</v>
      </c>
    </row>
    <row r="27" spans="1:9" ht="30" customHeight="1" x14ac:dyDescent="0.25">
      <c r="A27" s="144" t="s">
        <v>124</v>
      </c>
      <c r="B27" s="49">
        <v>2110</v>
      </c>
      <c r="C27" s="123">
        <v>111</v>
      </c>
      <c r="D27" s="73">
        <f t="shared" si="1"/>
        <v>6825000</v>
      </c>
      <c r="E27" s="74">
        <f>81000+6722700+21300</f>
        <v>6825000</v>
      </c>
      <c r="F27" s="231"/>
      <c r="G27" s="73"/>
      <c r="H27" s="73"/>
      <c r="I27" s="72"/>
    </row>
    <row r="28" spans="1:9" ht="30" customHeight="1" x14ac:dyDescent="0.25">
      <c r="A28" s="120" t="s">
        <v>125</v>
      </c>
      <c r="B28" s="49">
        <v>2120</v>
      </c>
      <c r="C28" s="123">
        <v>112</v>
      </c>
      <c r="D28" s="73">
        <f t="shared" si="1"/>
        <v>99000</v>
      </c>
      <c r="E28" s="74">
        <v>0</v>
      </c>
      <c r="F28" s="231">
        <v>99000</v>
      </c>
      <c r="G28" s="73"/>
      <c r="H28" s="73"/>
      <c r="I28" s="72"/>
    </row>
    <row r="29" spans="1:9" ht="30" customHeight="1" x14ac:dyDescent="0.25">
      <c r="A29" s="120" t="s">
        <v>126</v>
      </c>
      <c r="B29" s="49">
        <v>2130</v>
      </c>
      <c r="C29" s="123">
        <v>113</v>
      </c>
      <c r="D29" s="73">
        <f t="shared" si="1"/>
        <v>0</v>
      </c>
      <c r="E29" s="74"/>
      <c r="F29" s="231"/>
      <c r="G29" s="73"/>
      <c r="H29" s="73"/>
      <c r="I29" s="72"/>
    </row>
    <row r="30" spans="1:9" ht="30" customHeight="1" x14ac:dyDescent="0.25">
      <c r="A30" s="120" t="s">
        <v>127</v>
      </c>
      <c r="B30" s="49">
        <v>2140</v>
      </c>
      <c r="C30" s="123">
        <v>119</v>
      </c>
      <c r="D30" s="73">
        <f t="shared" si="1"/>
        <v>2030200</v>
      </c>
      <c r="E30" s="74">
        <v>2030200</v>
      </c>
      <c r="F30" s="231"/>
      <c r="G30" s="73"/>
      <c r="H30" s="73"/>
      <c r="I30" s="72"/>
    </row>
    <row r="31" spans="1:9" ht="30" customHeight="1" x14ac:dyDescent="0.25">
      <c r="A31" s="120" t="s">
        <v>128</v>
      </c>
      <c r="B31" s="49">
        <v>2200</v>
      </c>
      <c r="C31" s="40">
        <v>300</v>
      </c>
      <c r="D31" s="73"/>
      <c r="E31" s="74"/>
      <c r="F31" s="231"/>
      <c r="G31" s="73"/>
      <c r="H31" s="73"/>
      <c r="I31" s="72"/>
    </row>
    <row r="32" spans="1:9" ht="30" customHeight="1" x14ac:dyDescent="0.25">
      <c r="A32" s="120" t="s">
        <v>22</v>
      </c>
      <c r="B32" s="49">
        <v>2210</v>
      </c>
      <c r="C32" s="40">
        <v>321</v>
      </c>
      <c r="D32" s="73"/>
      <c r="E32" s="74"/>
      <c r="F32" s="231"/>
      <c r="G32" s="73"/>
      <c r="H32" s="73"/>
      <c r="I32" s="72"/>
    </row>
    <row r="33" spans="1:9" ht="30" customHeight="1" x14ac:dyDescent="0.25">
      <c r="A33" s="120" t="s">
        <v>129</v>
      </c>
      <c r="B33" s="49">
        <v>2220</v>
      </c>
      <c r="C33" s="26">
        <v>323</v>
      </c>
      <c r="D33" s="73"/>
      <c r="E33" s="74"/>
      <c r="F33" s="231"/>
      <c r="G33" s="73"/>
      <c r="H33" s="73"/>
      <c r="I33" s="72"/>
    </row>
    <row r="34" spans="1:9" ht="30" customHeight="1" x14ac:dyDescent="0.25">
      <c r="A34" s="120" t="s">
        <v>130</v>
      </c>
      <c r="B34" s="49">
        <v>2230</v>
      </c>
      <c r="C34" s="26">
        <v>350</v>
      </c>
      <c r="D34" s="73"/>
      <c r="E34" s="74"/>
      <c r="F34" s="231"/>
      <c r="G34" s="73"/>
      <c r="H34" s="73"/>
      <c r="I34" s="72"/>
    </row>
    <row r="35" spans="1:9" ht="30" customHeight="1" x14ac:dyDescent="0.25">
      <c r="A35" s="120" t="s">
        <v>131</v>
      </c>
      <c r="B35" s="49">
        <v>2240</v>
      </c>
      <c r="C35" s="26">
        <v>360</v>
      </c>
      <c r="D35" s="73"/>
      <c r="E35" s="74"/>
      <c r="F35" s="231"/>
      <c r="G35" s="73"/>
      <c r="H35" s="73"/>
      <c r="I35" s="72"/>
    </row>
    <row r="36" spans="1:9" ht="30" customHeight="1" x14ac:dyDescent="0.25">
      <c r="A36" s="118" t="s">
        <v>23</v>
      </c>
      <c r="B36" s="49">
        <v>2300</v>
      </c>
      <c r="C36" s="123">
        <v>850</v>
      </c>
      <c r="D36" s="74">
        <f>D37+D38+D39</f>
        <v>31200</v>
      </c>
      <c r="E36" s="74">
        <f>E37+E38+E39</f>
        <v>31200</v>
      </c>
      <c r="F36" s="231">
        <f t="shared" ref="F36:I36" si="4">F37+F38+F39</f>
        <v>0</v>
      </c>
      <c r="G36" s="74">
        <f t="shared" si="4"/>
        <v>0</v>
      </c>
      <c r="H36" s="74">
        <f t="shared" si="4"/>
        <v>0</v>
      </c>
      <c r="I36" s="74">
        <f t="shared" si="4"/>
        <v>0</v>
      </c>
    </row>
    <row r="37" spans="1:9" ht="30" customHeight="1" x14ac:dyDescent="0.25">
      <c r="A37" s="116" t="s">
        <v>24</v>
      </c>
      <c r="B37" s="49">
        <v>2310</v>
      </c>
      <c r="C37" s="123">
        <v>851</v>
      </c>
      <c r="D37" s="73">
        <f t="shared" si="1"/>
        <v>31200</v>
      </c>
      <c r="E37" s="74">
        <v>31200</v>
      </c>
      <c r="F37" s="231"/>
      <c r="G37" s="73"/>
      <c r="H37" s="73"/>
      <c r="I37" s="72"/>
    </row>
    <row r="38" spans="1:9" ht="30" customHeight="1" x14ac:dyDescent="0.25">
      <c r="A38" s="118" t="s">
        <v>132</v>
      </c>
      <c r="B38" s="49">
        <v>2320</v>
      </c>
      <c r="C38" s="123">
        <v>852</v>
      </c>
      <c r="D38" s="73">
        <f t="shared" si="1"/>
        <v>0</v>
      </c>
      <c r="E38" s="74"/>
      <c r="F38" s="231"/>
      <c r="G38" s="73"/>
      <c r="H38" s="73"/>
      <c r="I38" s="72"/>
    </row>
    <row r="39" spans="1:9" ht="30" customHeight="1" x14ac:dyDescent="0.25">
      <c r="A39" s="116" t="s">
        <v>133</v>
      </c>
      <c r="B39" s="49">
        <v>2330</v>
      </c>
      <c r="C39" s="123">
        <v>853</v>
      </c>
      <c r="D39" s="73">
        <f t="shared" si="1"/>
        <v>0</v>
      </c>
      <c r="E39" s="74"/>
      <c r="F39" s="231"/>
      <c r="G39" s="73"/>
      <c r="H39" s="73"/>
      <c r="I39" s="72"/>
    </row>
    <row r="40" spans="1:9" ht="30" customHeight="1" x14ac:dyDescent="0.25">
      <c r="A40" s="116" t="s">
        <v>25</v>
      </c>
      <c r="B40" s="49">
        <v>2400</v>
      </c>
      <c r="C40" s="101" t="s">
        <v>3</v>
      </c>
      <c r="D40" s="73">
        <f t="shared" si="1"/>
        <v>0</v>
      </c>
      <c r="E40" s="74"/>
      <c r="F40" s="231"/>
      <c r="G40" s="73"/>
      <c r="H40" s="73"/>
      <c r="I40" s="72"/>
    </row>
    <row r="41" spans="1:9" ht="30" customHeight="1" x14ac:dyDescent="0.25">
      <c r="A41" s="116" t="s">
        <v>134</v>
      </c>
      <c r="B41" s="49">
        <v>2410</v>
      </c>
      <c r="C41" s="101">
        <v>613</v>
      </c>
      <c r="D41" s="73">
        <f t="shared" si="1"/>
        <v>0</v>
      </c>
      <c r="E41" s="74"/>
      <c r="F41" s="231"/>
      <c r="G41" s="73"/>
      <c r="H41" s="73"/>
      <c r="I41" s="72"/>
    </row>
    <row r="42" spans="1:9" ht="30" customHeight="1" x14ac:dyDescent="0.25">
      <c r="A42" s="116" t="s">
        <v>135</v>
      </c>
      <c r="B42" s="49">
        <v>2420</v>
      </c>
      <c r="C42" s="101">
        <v>623</v>
      </c>
      <c r="D42" s="73">
        <f t="shared" si="1"/>
        <v>0</v>
      </c>
      <c r="E42" s="74"/>
      <c r="F42" s="231"/>
      <c r="G42" s="73"/>
      <c r="H42" s="73"/>
      <c r="I42" s="72"/>
    </row>
    <row r="43" spans="1:9" ht="30" customHeight="1" x14ac:dyDescent="0.25">
      <c r="A43" s="145" t="s">
        <v>136</v>
      </c>
      <c r="B43" s="49">
        <v>2430</v>
      </c>
      <c r="C43" s="101">
        <v>634</v>
      </c>
      <c r="D43" s="73">
        <f t="shared" si="1"/>
        <v>0</v>
      </c>
      <c r="E43" s="74"/>
      <c r="F43" s="231"/>
      <c r="G43" s="73"/>
      <c r="H43" s="73"/>
      <c r="I43" s="72"/>
    </row>
    <row r="44" spans="1:9" ht="30" customHeight="1" x14ac:dyDescent="0.25">
      <c r="A44" s="145" t="s">
        <v>137</v>
      </c>
      <c r="B44" s="49">
        <v>2440</v>
      </c>
      <c r="C44" s="101">
        <v>814</v>
      </c>
      <c r="D44" s="73">
        <f t="shared" si="1"/>
        <v>0</v>
      </c>
      <c r="E44" s="74"/>
      <c r="F44" s="231"/>
      <c r="G44" s="73"/>
      <c r="H44" s="73"/>
      <c r="I44" s="72"/>
    </row>
    <row r="45" spans="1:9" ht="30" customHeight="1" x14ac:dyDescent="0.25">
      <c r="A45" s="116" t="s">
        <v>26</v>
      </c>
      <c r="B45" s="49">
        <v>2500</v>
      </c>
      <c r="C45" s="123" t="s">
        <v>3</v>
      </c>
      <c r="D45" s="73">
        <f t="shared" si="1"/>
        <v>0</v>
      </c>
      <c r="E45" s="74"/>
      <c r="F45" s="231"/>
      <c r="G45" s="73"/>
      <c r="H45" s="73"/>
      <c r="I45" s="72"/>
    </row>
    <row r="46" spans="1:9" ht="30" customHeight="1" x14ac:dyDescent="0.25">
      <c r="A46" s="116" t="s">
        <v>27</v>
      </c>
      <c r="B46" s="49">
        <v>2510</v>
      </c>
      <c r="C46" s="123">
        <v>831</v>
      </c>
      <c r="D46" s="73">
        <f t="shared" si="1"/>
        <v>0</v>
      </c>
      <c r="E46" s="74"/>
      <c r="F46" s="231"/>
      <c r="G46" s="73"/>
      <c r="H46" s="73"/>
      <c r="I46" s="72"/>
    </row>
    <row r="47" spans="1:9" ht="18.75" x14ac:dyDescent="0.25">
      <c r="A47" s="118" t="s">
        <v>138</v>
      </c>
      <c r="B47" s="49">
        <v>2600</v>
      </c>
      <c r="C47" s="42" t="s">
        <v>3</v>
      </c>
      <c r="D47" s="73">
        <f t="shared" si="1"/>
        <v>3089572.43</v>
      </c>
      <c r="E47" s="74">
        <f>E48+E49+E50+E51</f>
        <v>1686000</v>
      </c>
      <c r="F47" s="231">
        <f t="shared" ref="F47:I47" si="5">F48+F49+F50</f>
        <v>650572.43000000005</v>
      </c>
      <c r="G47" s="74">
        <f t="shared" si="5"/>
        <v>0</v>
      </c>
      <c r="H47" s="74">
        <f t="shared" si="5"/>
        <v>753000</v>
      </c>
      <c r="I47" s="74">
        <f t="shared" si="5"/>
        <v>0</v>
      </c>
    </row>
    <row r="48" spans="1:9" ht="31.5" x14ac:dyDescent="0.25">
      <c r="A48" s="118" t="s">
        <v>139</v>
      </c>
      <c r="B48" s="49">
        <v>2610</v>
      </c>
      <c r="C48" s="42">
        <v>241</v>
      </c>
      <c r="D48" s="73">
        <f t="shared" si="1"/>
        <v>0</v>
      </c>
      <c r="E48" s="74"/>
      <c r="F48" s="231"/>
      <c r="G48" s="73"/>
      <c r="H48" s="73"/>
      <c r="I48" s="72"/>
    </row>
    <row r="49" spans="1:9" ht="48.75" customHeight="1" x14ac:dyDescent="0.25">
      <c r="A49" s="143" t="s">
        <v>140</v>
      </c>
      <c r="B49" s="49">
        <v>2620</v>
      </c>
      <c r="C49" s="123">
        <v>243</v>
      </c>
      <c r="D49" s="207">
        <f t="shared" si="1"/>
        <v>0</v>
      </c>
      <c r="E49" s="222"/>
      <c r="F49" s="237"/>
      <c r="G49" s="206"/>
      <c r="H49" s="206"/>
      <c r="I49" s="206"/>
    </row>
    <row r="50" spans="1:9" ht="24" customHeight="1" x14ac:dyDescent="0.25">
      <c r="A50" s="116" t="s">
        <v>141</v>
      </c>
      <c r="B50" s="49">
        <v>2630</v>
      </c>
      <c r="C50" s="123">
        <v>244</v>
      </c>
      <c r="D50" s="207">
        <f t="shared" si="1"/>
        <v>1885056.58</v>
      </c>
      <c r="E50" s="208">
        <f>1686000-E51</f>
        <v>481484.14999999991</v>
      </c>
      <c r="F50" s="234">
        <v>650572.43000000005</v>
      </c>
      <c r="G50" s="206"/>
      <c r="H50" s="208">
        <v>753000</v>
      </c>
      <c r="I50" s="206"/>
    </row>
    <row r="51" spans="1:9" ht="15.75" x14ac:dyDescent="0.25">
      <c r="A51" s="116" t="s">
        <v>142</v>
      </c>
      <c r="B51" s="49">
        <v>2640</v>
      </c>
      <c r="C51" s="101">
        <v>247</v>
      </c>
      <c r="D51" s="73">
        <f t="shared" si="1"/>
        <v>1204515.8500000001</v>
      </c>
      <c r="E51" s="203">
        <f>1204515.85</f>
        <v>1204515.8500000001</v>
      </c>
      <c r="F51" s="235"/>
      <c r="G51" s="203"/>
      <c r="H51" s="203"/>
      <c r="I51" s="203"/>
    </row>
    <row r="52" spans="1:9" ht="31.5" x14ac:dyDescent="0.25">
      <c r="A52" s="116" t="s">
        <v>28</v>
      </c>
      <c r="B52" s="49">
        <v>2700</v>
      </c>
      <c r="C52" s="101">
        <v>400</v>
      </c>
      <c r="D52" s="73">
        <f t="shared" si="1"/>
        <v>0</v>
      </c>
      <c r="E52" s="203"/>
      <c r="F52" s="235"/>
      <c r="G52" s="203"/>
      <c r="H52" s="203"/>
      <c r="I52" s="203"/>
    </row>
    <row r="53" spans="1:9" ht="15.75" x14ac:dyDescent="0.25">
      <c r="A53" s="116" t="s">
        <v>143</v>
      </c>
      <c r="B53" s="49">
        <v>2710</v>
      </c>
      <c r="C53" s="123">
        <v>406</v>
      </c>
      <c r="D53" s="73">
        <f t="shared" si="1"/>
        <v>0</v>
      </c>
      <c r="E53" s="203"/>
      <c r="F53" s="235"/>
      <c r="G53" s="203"/>
      <c r="H53" s="203"/>
      <c r="I53" s="203"/>
    </row>
    <row r="54" spans="1:9" ht="31.5" x14ac:dyDescent="0.25">
      <c r="A54" s="116" t="s">
        <v>144</v>
      </c>
      <c r="B54" s="49">
        <v>2720</v>
      </c>
      <c r="C54" s="123">
        <v>407</v>
      </c>
      <c r="D54" s="73">
        <f t="shared" si="1"/>
        <v>0</v>
      </c>
      <c r="E54" s="203"/>
      <c r="F54" s="235"/>
      <c r="G54" s="203"/>
      <c r="H54" s="203"/>
      <c r="I54" s="203"/>
    </row>
    <row r="55" spans="1:9" ht="18.75" x14ac:dyDescent="0.25">
      <c r="A55" s="121" t="s">
        <v>145</v>
      </c>
      <c r="B55" s="54">
        <v>3000</v>
      </c>
      <c r="C55" s="53" t="s">
        <v>3</v>
      </c>
      <c r="D55" s="73">
        <f t="shared" si="1"/>
        <v>0</v>
      </c>
      <c r="E55" s="203"/>
      <c r="F55" s="235"/>
      <c r="G55" s="203"/>
      <c r="H55" s="203"/>
      <c r="I55" s="203"/>
    </row>
    <row r="56" spans="1:9" ht="18.75" x14ac:dyDescent="0.25">
      <c r="A56" s="118" t="s">
        <v>146</v>
      </c>
      <c r="B56" s="55">
        <v>3010</v>
      </c>
      <c r="C56" s="56">
        <v>180</v>
      </c>
      <c r="D56" s="73">
        <f t="shared" si="1"/>
        <v>0</v>
      </c>
      <c r="E56" s="203"/>
      <c r="F56" s="235"/>
      <c r="G56" s="203"/>
      <c r="H56" s="203"/>
      <c r="I56" s="203"/>
    </row>
    <row r="57" spans="1:9" ht="18.75" x14ac:dyDescent="0.25">
      <c r="A57" s="118" t="s">
        <v>147</v>
      </c>
      <c r="B57" s="49">
        <v>3020</v>
      </c>
      <c r="C57" s="123">
        <v>180</v>
      </c>
      <c r="D57" s="73">
        <f t="shared" si="1"/>
        <v>0</v>
      </c>
      <c r="E57" s="203"/>
      <c r="F57" s="235"/>
      <c r="G57" s="203"/>
      <c r="H57" s="203"/>
      <c r="I57" s="203"/>
    </row>
    <row r="58" spans="1:9" ht="18.75" x14ac:dyDescent="0.25">
      <c r="A58" s="118" t="s">
        <v>148</v>
      </c>
      <c r="B58" s="49">
        <v>3030</v>
      </c>
      <c r="C58" s="123">
        <v>180</v>
      </c>
      <c r="D58" s="73">
        <f t="shared" si="1"/>
        <v>0</v>
      </c>
      <c r="E58" s="203"/>
      <c r="F58" s="235"/>
      <c r="G58" s="203"/>
      <c r="H58" s="203"/>
      <c r="I58" s="203"/>
    </row>
    <row r="59" spans="1:9" ht="15.75" x14ac:dyDescent="0.25">
      <c r="A59" s="122" t="s">
        <v>5</v>
      </c>
      <c r="B59" s="52">
        <v>4000</v>
      </c>
      <c r="C59" s="41" t="s">
        <v>3</v>
      </c>
      <c r="D59" s="73">
        <f t="shared" si="1"/>
        <v>0</v>
      </c>
      <c r="E59" s="203"/>
      <c r="F59" s="235"/>
      <c r="G59" s="203"/>
      <c r="H59" s="203"/>
      <c r="I59" s="203"/>
    </row>
    <row r="60" spans="1:9" ht="33" customHeight="1" x14ac:dyDescent="0.25">
      <c r="A60" s="117" t="s">
        <v>17</v>
      </c>
      <c r="B60" s="55">
        <v>4010</v>
      </c>
      <c r="C60" s="56">
        <v>610</v>
      </c>
      <c r="D60" s="73">
        <f t="shared" si="1"/>
        <v>0</v>
      </c>
      <c r="E60" s="203"/>
      <c r="F60" s="235"/>
      <c r="G60" s="203"/>
      <c r="H60" s="203"/>
      <c r="I60" s="203"/>
    </row>
    <row r="61" spans="1:9" ht="15.75" x14ac:dyDescent="0.25">
      <c r="A61" s="119"/>
      <c r="B61" s="50"/>
      <c r="C61" s="43"/>
      <c r="D61" s="203"/>
      <c r="E61" s="203"/>
      <c r="F61" s="235"/>
      <c r="G61" s="203"/>
      <c r="H61" s="203"/>
      <c r="I61" s="203"/>
    </row>
  </sheetData>
  <mergeCells count="11">
    <mergeCell ref="H6:I6"/>
    <mergeCell ref="B1:G2"/>
    <mergeCell ref="A4:A7"/>
    <mergeCell ref="B4:B7"/>
    <mergeCell ref="C4:C7"/>
    <mergeCell ref="D4:I4"/>
    <mergeCell ref="D5:D7"/>
    <mergeCell ref="E5:I5"/>
    <mergeCell ref="E6:E7"/>
    <mergeCell ref="F6:F7"/>
    <mergeCell ref="G6:G7"/>
  </mergeCells>
  <pageMargins left="0.7" right="0.7" top="0.75" bottom="0.75" header="0.3" footer="0.3"/>
  <pageSetup paperSize="9" scale="43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opLeftCell="A36" zoomScale="80" zoomScaleNormal="80" workbookViewId="0">
      <selection activeCell="E51" sqref="E51"/>
    </sheetView>
  </sheetViews>
  <sheetFormatPr defaultRowHeight="15" x14ac:dyDescent="0.25"/>
  <cols>
    <col min="1" max="1" width="68.7109375" customWidth="1"/>
    <col min="4" max="4" width="19" customWidth="1"/>
    <col min="5" max="5" width="22.42578125" customWidth="1"/>
    <col min="6" max="6" width="16.7109375" style="236" customWidth="1"/>
    <col min="8" max="8" width="17.140625" customWidth="1"/>
    <col min="9" max="9" width="29.28515625" customWidth="1"/>
  </cols>
  <sheetData>
    <row r="1" spans="1:9" ht="15.75" x14ac:dyDescent="0.25">
      <c r="A1" s="70"/>
      <c r="B1" s="310" t="s">
        <v>192</v>
      </c>
      <c r="C1" s="310"/>
      <c r="D1" s="310"/>
      <c r="E1" s="310"/>
      <c r="F1" s="310"/>
      <c r="G1" s="310"/>
      <c r="H1" s="70"/>
      <c r="I1" s="70"/>
    </row>
    <row r="2" spans="1:9" ht="15.75" x14ac:dyDescent="0.25">
      <c r="A2" s="70"/>
      <c r="B2" s="310"/>
      <c r="C2" s="310"/>
      <c r="D2" s="310"/>
      <c r="E2" s="310"/>
      <c r="F2" s="310"/>
      <c r="G2" s="310"/>
      <c r="H2" s="70"/>
      <c r="I2" s="70"/>
    </row>
    <row r="3" spans="1:9" ht="15.75" x14ac:dyDescent="0.25">
      <c r="A3" s="70"/>
      <c r="B3" s="70"/>
      <c r="C3" s="70"/>
      <c r="D3" s="70"/>
      <c r="E3" s="71"/>
      <c r="F3" s="229"/>
      <c r="G3" s="70"/>
      <c r="H3" s="70"/>
      <c r="I3" s="70"/>
    </row>
    <row r="4" spans="1:9" ht="15.75" x14ac:dyDescent="0.25">
      <c r="A4" s="309" t="s">
        <v>0</v>
      </c>
      <c r="B4" s="309" t="s">
        <v>1</v>
      </c>
      <c r="C4" s="309" t="s">
        <v>2</v>
      </c>
      <c r="D4" s="309" t="s">
        <v>35</v>
      </c>
      <c r="E4" s="309"/>
      <c r="F4" s="309"/>
      <c r="G4" s="309"/>
      <c r="H4" s="309"/>
      <c r="I4" s="309"/>
    </row>
    <row r="5" spans="1:9" ht="15.75" x14ac:dyDescent="0.25">
      <c r="A5" s="309"/>
      <c r="B5" s="309"/>
      <c r="C5" s="309"/>
      <c r="D5" s="309" t="s">
        <v>36</v>
      </c>
      <c r="E5" s="309" t="s">
        <v>37</v>
      </c>
      <c r="F5" s="309"/>
      <c r="G5" s="309"/>
      <c r="H5" s="309"/>
      <c r="I5" s="309"/>
    </row>
    <row r="6" spans="1:9" ht="15.75" x14ac:dyDescent="0.25">
      <c r="A6" s="309"/>
      <c r="B6" s="309"/>
      <c r="C6" s="309"/>
      <c r="D6" s="309"/>
      <c r="E6" s="311" t="s">
        <v>38</v>
      </c>
      <c r="F6" s="312" t="s">
        <v>39</v>
      </c>
      <c r="G6" s="309" t="s">
        <v>11</v>
      </c>
      <c r="H6" s="309" t="s">
        <v>40</v>
      </c>
      <c r="I6" s="309"/>
    </row>
    <row r="7" spans="1:9" ht="15.75" x14ac:dyDescent="0.25">
      <c r="A7" s="309"/>
      <c r="B7" s="309"/>
      <c r="C7" s="309"/>
      <c r="D7" s="309"/>
      <c r="E7" s="311"/>
      <c r="F7" s="312"/>
      <c r="G7" s="309"/>
      <c r="H7" s="127" t="s">
        <v>36</v>
      </c>
      <c r="I7" s="127" t="s">
        <v>41</v>
      </c>
    </row>
    <row r="8" spans="1:9" ht="15.75" x14ac:dyDescent="0.25">
      <c r="A8" s="127">
        <v>1</v>
      </c>
      <c r="B8" s="127">
        <v>2</v>
      </c>
      <c r="C8" s="127">
        <v>3</v>
      </c>
      <c r="D8" s="127">
        <v>4</v>
      </c>
      <c r="E8" s="128">
        <v>5</v>
      </c>
      <c r="F8" s="230">
        <v>6</v>
      </c>
      <c r="G8" s="127">
        <v>7</v>
      </c>
      <c r="H8" s="127">
        <v>8</v>
      </c>
      <c r="I8" s="127">
        <v>9</v>
      </c>
    </row>
    <row r="9" spans="1:9" ht="39.75" customHeight="1" x14ac:dyDescent="0.25">
      <c r="A9" s="120" t="s">
        <v>110</v>
      </c>
      <c r="B9" s="48" t="s">
        <v>4</v>
      </c>
      <c r="C9" s="123" t="s">
        <v>3</v>
      </c>
      <c r="D9" s="73" t="str">
        <f>H9</f>
        <v>х</v>
      </c>
      <c r="E9" s="74" t="s">
        <v>3</v>
      </c>
      <c r="F9" s="231" t="s">
        <v>3</v>
      </c>
      <c r="G9" s="73" t="s">
        <v>3</v>
      </c>
      <c r="H9" s="73" t="s">
        <v>3</v>
      </c>
      <c r="I9" s="72"/>
    </row>
    <row r="10" spans="1:9" ht="40.5" customHeight="1" x14ac:dyDescent="0.25">
      <c r="A10" s="116" t="s">
        <v>111</v>
      </c>
      <c r="B10" s="48" t="s">
        <v>6</v>
      </c>
      <c r="C10" s="123" t="s">
        <v>3</v>
      </c>
      <c r="D10" s="73" t="str">
        <f>H10</f>
        <v>х</v>
      </c>
      <c r="E10" s="74" t="s">
        <v>3</v>
      </c>
      <c r="F10" s="231" t="s">
        <v>3</v>
      </c>
      <c r="G10" s="73" t="s">
        <v>3</v>
      </c>
      <c r="H10" s="73" t="s">
        <v>3</v>
      </c>
      <c r="I10" s="72" t="s">
        <v>3</v>
      </c>
    </row>
    <row r="11" spans="1:9" ht="30" customHeight="1" x14ac:dyDescent="0.25">
      <c r="A11" s="125" t="s">
        <v>112</v>
      </c>
      <c r="B11" s="140" t="s">
        <v>29</v>
      </c>
      <c r="C11" s="53" t="s">
        <v>3</v>
      </c>
      <c r="D11" s="204">
        <f>E11+F11+H11</f>
        <v>11148400</v>
      </c>
      <c r="E11" s="205">
        <f>E13</f>
        <v>10296400</v>
      </c>
      <c r="F11" s="232">
        <f>F17</f>
        <v>99000</v>
      </c>
      <c r="G11" s="204" t="s">
        <v>3</v>
      </c>
      <c r="H11" s="204">
        <f>H17+H13</f>
        <v>753000</v>
      </c>
      <c r="I11" s="72"/>
    </row>
    <row r="12" spans="1:9" ht="30" customHeight="1" x14ac:dyDescent="0.25">
      <c r="A12" s="118" t="s">
        <v>113</v>
      </c>
      <c r="B12" s="49">
        <v>1100</v>
      </c>
      <c r="C12" s="123">
        <v>120</v>
      </c>
      <c r="D12" s="73">
        <v>0</v>
      </c>
      <c r="E12" s="74" t="s">
        <v>3</v>
      </c>
      <c r="F12" s="231" t="s">
        <v>3</v>
      </c>
      <c r="G12" s="73" t="s">
        <v>3</v>
      </c>
      <c r="H12" s="73" t="s">
        <v>3</v>
      </c>
      <c r="I12" s="72" t="s">
        <v>3</v>
      </c>
    </row>
    <row r="13" spans="1:9" ht="30" customHeight="1" x14ac:dyDescent="0.25">
      <c r="A13" s="124" t="s">
        <v>114</v>
      </c>
      <c r="B13" s="49">
        <v>1200</v>
      </c>
      <c r="C13" s="123">
        <v>130</v>
      </c>
      <c r="D13" s="73">
        <f>E13+H13</f>
        <v>11049400</v>
      </c>
      <c r="E13" s="74">
        <f>E14</f>
        <v>10296400</v>
      </c>
      <c r="F13" s="231" t="s">
        <v>3</v>
      </c>
      <c r="G13" s="73" t="s">
        <v>3</v>
      </c>
      <c r="H13" s="73">
        <f>H25</f>
        <v>753000</v>
      </c>
      <c r="I13" s="72" t="s">
        <v>3</v>
      </c>
    </row>
    <row r="14" spans="1:9" ht="30" customHeight="1" x14ac:dyDescent="0.25">
      <c r="A14" s="228" t="s">
        <v>115</v>
      </c>
      <c r="B14" s="51">
        <v>1210</v>
      </c>
      <c r="C14" s="141">
        <v>130</v>
      </c>
      <c r="D14" s="73">
        <f>E14</f>
        <v>10296400</v>
      </c>
      <c r="E14" s="74">
        <f>E25</f>
        <v>10296400</v>
      </c>
      <c r="F14" s="231" t="s">
        <v>3</v>
      </c>
      <c r="G14" s="73" t="s">
        <v>3</v>
      </c>
      <c r="H14" s="73"/>
      <c r="I14" s="72"/>
    </row>
    <row r="15" spans="1:9" ht="30" customHeight="1" x14ac:dyDescent="0.25">
      <c r="A15" s="120" t="s">
        <v>116</v>
      </c>
      <c r="B15" s="51">
        <v>1230</v>
      </c>
      <c r="C15" s="142">
        <v>130</v>
      </c>
      <c r="D15" s="73">
        <v>0</v>
      </c>
      <c r="E15" s="74" t="s">
        <v>3</v>
      </c>
      <c r="F15" s="231" t="s">
        <v>3</v>
      </c>
      <c r="G15" s="73" t="s">
        <v>3</v>
      </c>
      <c r="H15" s="73"/>
      <c r="I15" s="72"/>
    </row>
    <row r="16" spans="1:9" ht="30" customHeight="1" x14ac:dyDescent="0.25">
      <c r="A16" s="118" t="s">
        <v>10</v>
      </c>
      <c r="B16" s="49">
        <v>1300</v>
      </c>
      <c r="C16" s="26">
        <v>140</v>
      </c>
      <c r="D16" s="73">
        <v>0</v>
      </c>
      <c r="E16" s="74" t="s">
        <v>3</v>
      </c>
      <c r="F16" s="231"/>
      <c r="G16" s="73"/>
      <c r="H16" s="73"/>
      <c r="I16" s="72"/>
    </row>
    <row r="17" spans="1:9" ht="30" customHeight="1" x14ac:dyDescent="0.25">
      <c r="A17" s="227" t="s">
        <v>117</v>
      </c>
      <c r="B17" s="49">
        <v>1400</v>
      </c>
      <c r="C17" s="26">
        <v>150</v>
      </c>
      <c r="D17" s="73">
        <f>F17+H17</f>
        <v>99000</v>
      </c>
      <c r="E17" s="74" t="s">
        <v>3</v>
      </c>
      <c r="F17" s="231">
        <f>F18</f>
        <v>99000</v>
      </c>
      <c r="G17" s="73"/>
      <c r="H17" s="73"/>
      <c r="I17" s="72"/>
    </row>
    <row r="18" spans="1:9" ht="30" customHeight="1" x14ac:dyDescent="0.25">
      <c r="A18" s="118" t="s">
        <v>118</v>
      </c>
      <c r="B18" s="49">
        <v>1410</v>
      </c>
      <c r="C18" s="26">
        <v>150</v>
      </c>
      <c r="D18" s="73">
        <f>F18+H18</f>
        <v>99000</v>
      </c>
      <c r="E18" s="74" t="s">
        <v>3</v>
      </c>
      <c r="F18" s="231">
        <f>F25</f>
        <v>99000</v>
      </c>
      <c r="G18" s="73"/>
      <c r="H18" s="73"/>
      <c r="I18" s="72"/>
    </row>
    <row r="19" spans="1:9" ht="30" customHeight="1" x14ac:dyDescent="0.25">
      <c r="A19" s="118" t="s">
        <v>119</v>
      </c>
      <c r="B19" s="49">
        <v>1420</v>
      </c>
      <c r="C19" s="26">
        <v>150</v>
      </c>
      <c r="D19" s="73">
        <f t="shared" ref="D19:D20" si="0">H19</f>
        <v>0</v>
      </c>
      <c r="E19" s="74" t="s">
        <v>3</v>
      </c>
      <c r="F19" s="231"/>
      <c r="G19" s="73"/>
      <c r="H19" s="73"/>
      <c r="I19" s="72"/>
    </row>
    <row r="20" spans="1:9" ht="30" customHeight="1" x14ac:dyDescent="0.25">
      <c r="A20" s="118" t="s">
        <v>120</v>
      </c>
      <c r="B20" s="49">
        <v>1430</v>
      </c>
      <c r="C20" s="26">
        <v>150</v>
      </c>
      <c r="D20" s="73">
        <f t="shared" si="0"/>
        <v>0</v>
      </c>
      <c r="E20" s="74" t="s">
        <v>3</v>
      </c>
      <c r="F20" s="231"/>
      <c r="G20" s="73"/>
      <c r="H20" s="73"/>
      <c r="I20" s="72"/>
    </row>
    <row r="21" spans="1:9" ht="30" customHeight="1" x14ac:dyDescent="0.25">
      <c r="A21" s="118" t="s">
        <v>121</v>
      </c>
      <c r="B21" s="49">
        <v>1500</v>
      </c>
      <c r="C21" s="26">
        <v>180</v>
      </c>
      <c r="D21" s="73">
        <f>H21</f>
        <v>0</v>
      </c>
      <c r="E21" s="74" t="s">
        <v>3</v>
      </c>
      <c r="F21" s="231"/>
      <c r="G21" s="73"/>
      <c r="H21" s="73">
        <v>0</v>
      </c>
      <c r="I21" s="72"/>
    </row>
    <row r="22" spans="1:9" ht="30" customHeight="1" x14ac:dyDescent="0.25">
      <c r="A22" s="118" t="s">
        <v>15</v>
      </c>
      <c r="B22" s="49">
        <v>1600</v>
      </c>
      <c r="C22" s="26">
        <v>400</v>
      </c>
      <c r="D22" s="73">
        <f>F22</f>
        <v>0</v>
      </c>
      <c r="E22" s="74"/>
      <c r="F22" s="231"/>
      <c r="G22" s="73"/>
      <c r="H22" s="73"/>
      <c r="I22" s="72"/>
    </row>
    <row r="23" spans="1:9" ht="30" customHeight="1" x14ac:dyDescent="0.25">
      <c r="A23" s="118" t="s">
        <v>16</v>
      </c>
      <c r="B23" s="49">
        <v>1700</v>
      </c>
      <c r="C23" s="123" t="s">
        <v>3</v>
      </c>
      <c r="D23" s="73">
        <f>E23+H23+F23</f>
        <v>0</v>
      </c>
      <c r="E23" s="74"/>
      <c r="F23" s="231"/>
      <c r="G23" s="73"/>
      <c r="H23" s="73"/>
      <c r="I23" s="72"/>
    </row>
    <row r="24" spans="1:9" ht="30" customHeight="1" x14ac:dyDescent="0.25">
      <c r="A24" s="118" t="s">
        <v>21</v>
      </c>
      <c r="B24" s="49">
        <v>1710</v>
      </c>
      <c r="C24" s="123">
        <v>510</v>
      </c>
      <c r="D24" s="73">
        <f t="shared" ref="D24:D60" si="1">E24+H24+F24</f>
        <v>0</v>
      </c>
      <c r="E24" s="74"/>
      <c r="F24" s="231"/>
      <c r="G24" s="73"/>
      <c r="H24" s="73"/>
      <c r="I24" s="72"/>
    </row>
    <row r="25" spans="1:9" ht="30" customHeight="1" x14ac:dyDescent="0.25">
      <c r="A25" s="121" t="s">
        <v>122</v>
      </c>
      <c r="B25" s="52">
        <v>2000</v>
      </c>
      <c r="C25" s="53" t="s">
        <v>3</v>
      </c>
      <c r="D25" s="204">
        <f t="shared" si="1"/>
        <v>11148400</v>
      </c>
      <c r="E25" s="205">
        <f>E26+E36+E47</f>
        <v>10296400</v>
      </c>
      <c r="F25" s="232">
        <f t="shared" ref="F25:I25" si="2">F26+F36+F47</f>
        <v>99000</v>
      </c>
      <c r="G25" s="205">
        <f t="shared" si="2"/>
        <v>0</v>
      </c>
      <c r="H25" s="205">
        <f t="shared" si="2"/>
        <v>753000</v>
      </c>
      <c r="I25" s="205">
        <f t="shared" si="2"/>
        <v>0</v>
      </c>
    </row>
    <row r="26" spans="1:9" ht="30" customHeight="1" x14ac:dyDescent="0.25">
      <c r="A26" s="126" t="s">
        <v>123</v>
      </c>
      <c r="B26" s="49">
        <v>2100</v>
      </c>
      <c r="C26" s="123" t="s">
        <v>3</v>
      </c>
      <c r="D26" s="73">
        <f t="shared" si="1"/>
        <v>8954200</v>
      </c>
      <c r="E26" s="74">
        <f>E27+E28+E29+E30</f>
        <v>8855200</v>
      </c>
      <c r="F26" s="231">
        <f t="shared" ref="F26:I26" si="3">F27+F28+F29+F30</f>
        <v>99000</v>
      </c>
      <c r="G26" s="74">
        <f t="shared" si="3"/>
        <v>0</v>
      </c>
      <c r="H26" s="74">
        <f t="shared" si="3"/>
        <v>0</v>
      </c>
      <c r="I26" s="74">
        <f t="shared" si="3"/>
        <v>0</v>
      </c>
    </row>
    <row r="27" spans="1:9" ht="30" customHeight="1" x14ac:dyDescent="0.25">
      <c r="A27" s="144" t="s">
        <v>124</v>
      </c>
      <c r="B27" s="49">
        <v>2110</v>
      </c>
      <c r="C27" s="123">
        <v>111</v>
      </c>
      <c r="D27" s="73">
        <f t="shared" si="1"/>
        <v>6825000</v>
      </c>
      <c r="E27" s="74">
        <f>81000+6722700+21300</f>
        <v>6825000</v>
      </c>
      <c r="F27" s="231"/>
      <c r="G27" s="73"/>
      <c r="H27" s="73"/>
      <c r="I27" s="72"/>
    </row>
    <row r="28" spans="1:9" ht="30" customHeight="1" x14ac:dyDescent="0.25">
      <c r="A28" s="120" t="s">
        <v>125</v>
      </c>
      <c r="B28" s="49">
        <v>2120</v>
      </c>
      <c r="C28" s="123">
        <v>112</v>
      </c>
      <c r="D28" s="73">
        <f t="shared" si="1"/>
        <v>99000</v>
      </c>
      <c r="E28" s="74"/>
      <c r="F28" s="231">
        <v>99000</v>
      </c>
      <c r="G28" s="73"/>
      <c r="H28" s="73"/>
      <c r="I28" s="72"/>
    </row>
    <row r="29" spans="1:9" ht="30" customHeight="1" x14ac:dyDescent="0.25">
      <c r="A29" s="120" t="s">
        <v>126</v>
      </c>
      <c r="B29" s="49">
        <v>2130</v>
      </c>
      <c r="C29" s="123">
        <v>113</v>
      </c>
      <c r="D29" s="73">
        <f t="shared" si="1"/>
        <v>0</v>
      </c>
      <c r="E29" s="74"/>
      <c r="F29" s="231"/>
      <c r="G29" s="73"/>
      <c r="H29" s="73"/>
      <c r="I29" s="72"/>
    </row>
    <row r="30" spans="1:9" ht="30" customHeight="1" x14ac:dyDescent="0.25">
      <c r="A30" s="120" t="s">
        <v>127</v>
      </c>
      <c r="B30" s="49">
        <v>2140</v>
      </c>
      <c r="C30" s="123">
        <v>119</v>
      </c>
      <c r="D30" s="73">
        <f t="shared" si="1"/>
        <v>2030200</v>
      </c>
      <c r="E30" s="74">
        <v>2030200</v>
      </c>
      <c r="F30" s="231"/>
      <c r="G30" s="73"/>
      <c r="H30" s="73"/>
      <c r="I30" s="72"/>
    </row>
    <row r="31" spans="1:9" ht="30" customHeight="1" x14ac:dyDescent="0.25">
      <c r="A31" s="120" t="s">
        <v>128</v>
      </c>
      <c r="B31" s="49">
        <v>2200</v>
      </c>
      <c r="C31" s="40">
        <v>300</v>
      </c>
      <c r="D31" s="73"/>
      <c r="E31" s="74"/>
      <c r="F31" s="231"/>
      <c r="G31" s="73"/>
      <c r="H31" s="73"/>
      <c r="I31" s="72"/>
    </row>
    <row r="32" spans="1:9" ht="30" customHeight="1" x14ac:dyDescent="0.25">
      <c r="A32" s="120" t="s">
        <v>22</v>
      </c>
      <c r="B32" s="49">
        <v>2210</v>
      </c>
      <c r="C32" s="40">
        <v>321</v>
      </c>
      <c r="D32" s="73"/>
      <c r="E32" s="74"/>
      <c r="F32" s="231"/>
      <c r="G32" s="73"/>
      <c r="H32" s="73"/>
      <c r="I32" s="72"/>
    </row>
    <row r="33" spans="1:9" ht="30" customHeight="1" x14ac:dyDescent="0.25">
      <c r="A33" s="120" t="s">
        <v>129</v>
      </c>
      <c r="B33" s="49">
        <v>2220</v>
      </c>
      <c r="C33" s="26">
        <v>323</v>
      </c>
      <c r="D33" s="73"/>
      <c r="E33" s="74"/>
      <c r="F33" s="231"/>
      <c r="G33" s="73"/>
      <c r="H33" s="73"/>
      <c r="I33" s="72"/>
    </row>
    <row r="34" spans="1:9" ht="30" customHeight="1" x14ac:dyDescent="0.25">
      <c r="A34" s="120" t="s">
        <v>130</v>
      </c>
      <c r="B34" s="49">
        <v>2230</v>
      </c>
      <c r="C34" s="26">
        <v>350</v>
      </c>
      <c r="D34" s="73"/>
      <c r="E34" s="74"/>
      <c r="F34" s="231"/>
      <c r="G34" s="73"/>
      <c r="H34" s="73"/>
      <c r="I34" s="72"/>
    </row>
    <row r="35" spans="1:9" ht="30" customHeight="1" x14ac:dyDescent="0.25">
      <c r="A35" s="120" t="s">
        <v>131</v>
      </c>
      <c r="B35" s="49">
        <v>2240</v>
      </c>
      <c r="C35" s="26">
        <v>360</v>
      </c>
      <c r="D35" s="73"/>
      <c r="E35" s="74"/>
      <c r="F35" s="231"/>
      <c r="G35" s="73"/>
      <c r="H35" s="73"/>
      <c r="I35" s="72"/>
    </row>
    <row r="36" spans="1:9" ht="30" customHeight="1" x14ac:dyDescent="0.25">
      <c r="A36" s="118" t="s">
        <v>23</v>
      </c>
      <c r="B36" s="49">
        <v>2300</v>
      </c>
      <c r="C36" s="123">
        <v>850</v>
      </c>
      <c r="D36" s="74">
        <f>D37+D38+D39</f>
        <v>71200</v>
      </c>
      <c r="E36" s="74">
        <f>E37+E38+E39</f>
        <v>71200</v>
      </c>
      <c r="F36" s="231">
        <f t="shared" ref="F36:I36" si="4">F37+F38+F39</f>
        <v>0</v>
      </c>
      <c r="G36" s="74">
        <f t="shared" si="4"/>
        <v>0</v>
      </c>
      <c r="H36" s="74">
        <f t="shared" si="4"/>
        <v>0</v>
      </c>
      <c r="I36" s="74">
        <f t="shared" si="4"/>
        <v>0</v>
      </c>
    </row>
    <row r="37" spans="1:9" ht="30" customHeight="1" x14ac:dyDescent="0.25">
      <c r="A37" s="116" t="s">
        <v>24</v>
      </c>
      <c r="B37" s="49">
        <v>2310</v>
      </c>
      <c r="C37" s="123">
        <v>851</v>
      </c>
      <c r="D37" s="73">
        <f t="shared" si="1"/>
        <v>71200</v>
      </c>
      <c r="E37" s="74">
        <v>71200</v>
      </c>
      <c r="F37" s="231"/>
      <c r="G37" s="73"/>
      <c r="H37" s="73"/>
      <c r="I37" s="72"/>
    </row>
    <row r="38" spans="1:9" ht="30" customHeight="1" x14ac:dyDescent="0.25">
      <c r="A38" s="118" t="s">
        <v>132</v>
      </c>
      <c r="B38" s="49">
        <v>2320</v>
      </c>
      <c r="C38" s="123">
        <v>852</v>
      </c>
      <c r="D38" s="73">
        <f t="shared" si="1"/>
        <v>0</v>
      </c>
      <c r="E38" s="74">
        <v>0</v>
      </c>
      <c r="F38" s="231"/>
      <c r="G38" s="73"/>
      <c r="H38" s="73"/>
      <c r="I38" s="72"/>
    </row>
    <row r="39" spans="1:9" ht="30" customHeight="1" x14ac:dyDescent="0.25">
      <c r="A39" s="116" t="s">
        <v>133</v>
      </c>
      <c r="B39" s="49">
        <v>2330</v>
      </c>
      <c r="C39" s="123">
        <v>853</v>
      </c>
      <c r="D39" s="73">
        <f t="shared" si="1"/>
        <v>0</v>
      </c>
      <c r="E39" s="74">
        <v>0</v>
      </c>
      <c r="F39" s="231"/>
      <c r="G39" s="73"/>
      <c r="H39" s="73"/>
      <c r="I39" s="72"/>
    </row>
    <row r="40" spans="1:9" ht="30" customHeight="1" x14ac:dyDescent="0.25">
      <c r="A40" s="116" t="s">
        <v>25</v>
      </c>
      <c r="B40" s="49">
        <v>2400</v>
      </c>
      <c r="C40" s="101" t="s">
        <v>3</v>
      </c>
      <c r="D40" s="73">
        <f t="shared" si="1"/>
        <v>0</v>
      </c>
      <c r="E40" s="74"/>
      <c r="F40" s="231"/>
      <c r="G40" s="73"/>
      <c r="H40" s="73"/>
      <c r="I40" s="72"/>
    </row>
    <row r="41" spans="1:9" ht="30" customHeight="1" x14ac:dyDescent="0.25">
      <c r="A41" s="116" t="s">
        <v>134</v>
      </c>
      <c r="B41" s="49">
        <v>2410</v>
      </c>
      <c r="C41" s="101">
        <v>613</v>
      </c>
      <c r="D41" s="73">
        <f t="shared" si="1"/>
        <v>0</v>
      </c>
      <c r="E41" s="74"/>
      <c r="F41" s="231"/>
      <c r="G41" s="73"/>
      <c r="H41" s="73"/>
      <c r="I41" s="72"/>
    </row>
    <row r="42" spans="1:9" ht="30" customHeight="1" x14ac:dyDescent="0.25">
      <c r="A42" s="116" t="s">
        <v>135</v>
      </c>
      <c r="B42" s="49">
        <v>2420</v>
      </c>
      <c r="C42" s="101">
        <v>623</v>
      </c>
      <c r="D42" s="73">
        <f t="shared" si="1"/>
        <v>0</v>
      </c>
      <c r="E42" s="74"/>
      <c r="F42" s="231"/>
      <c r="G42" s="73"/>
      <c r="H42" s="73"/>
      <c r="I42" s="72"/>
    </row>
    <row r="43" spans="1:9" ht="30" customHeight="1" x14ac:dyDescent="0.25">
      <c r="A43" s="145" t="s">
        <v>136</v>
      </c>
      <c r="B43" s="49">
        <v>2430</v>
      </c>
      <c r="C43" s="101">
        <v>634</v>
      </c>
      <c r="D43" s="73">
        <f t="shared" si="1"/>
        <v>0</v>
      </c>
      <c r="E43" s="74"/>
      <c r="F43" s="231"/>
      <c r="G43" s="73"/>
      <c r="H43" s="73"/>
      <c r="I43" s="72"/>
    </row>
    <row r="44" spans="1:9" ht="30" customHeight="1" x14ac:dyDescent="0.25">
      <c r="A44" s="145" t="s">
        <v>137</v>
      </c>
      <c r="B44" s="49">
        <v>2440</v>
      </c>
      <c r="C44" s="101">
        <v>814</v>
      </c>
      <c r="D44" s="73">
        <f t="shared" si="1"/>
        <v>0</v>
      </c>
      <c r="E44" s="74"/>
      <c r="F44" s="231"/>
      <c r="G44" s="73"/>
      <c r="H44" s="73"/>
      <c r="I44" s="72"/>
    </row>
    <row r="45" spans="1:9" ht="30" customHeight="1" x14ac:dyDescent="0.25">
      <c r="A45" s="116" t="s">
        <v>26</v>
      </c>
      <c r="B45" s="49">
        <v>2500</v>
      </c>
      <c r="C45" s="123" t="s">
        <v>3</v>
      </c>
      <c r="D45" s="73">
        <f t="shared" si="1"/>
        <v>0</v>
      </c>
      <c r="E45" s="74"/>
      <c r="F45" s="231"/>
      <c r="G45" s="73"/>
      <c r="H45" s="73"/>
      <c r="I45" s="72"/>
    </row>
    <row r="46" spans="1:9" ht="30" customHeight="1" x14ac:dyDescent="0.25">
      <c r="A46" s="116" t="s">
        <v>27</v>
      </c>
      <c r="B46" s="49">
        <v>2510</v>
      </c>
      <c r="C46" s="123">
        <v>831</v>
      </c>
      <c r="D46" s="73">
        <f t="shared" si="1"/>
        <v>0</v>
      </c>
      <c r="E46" s="74"/>
      <c r="F46" s="231"/>
      <c r="G46" s="73"/>
      <c r="H46" s="73"/>
      <c r="I46" s="72"/>
    </row>
    <row r="47" spans="1:9" ht="18.75" x14ac:dyDescent="0.25">
      <c r="A47" s="118" t="s">
        <v>138</v>
      </c>
      <c r="B47" s="49">
        <v>2600</v>
      </c>
      <c r="C47" s="42" t="s">
        <v>3</v>
      </c>
      <c r="D47" s="73">
        <f t="shared" si="1"/>
        <v>2123000</v>
      </c>
      <c r="E47" s="74">
        <f>E48+E49+E50+E51</f>
        <v>1370000</v>
      </c>
      <c r="F47" s="231">
        <f t="shared" ref="F47:I47" si="5">F48+F49+F50</f>
        <v>0</v>
      </c>
      <c r="G47" s="74">
        <f t="shared" si="5"/>
        <v>0</v>
      </c>
      <c r="H47" s="74">
        <f t="shared" si="5"/>
        <v>753000</v>
      </c>
      <c r="I47" s="74">
        <f t="shared" si="5"/>
        <v>0</v>
      </c>
    </row>
    <row r="48" spans="1:9" ht="31.5" x14ac:dyDescent="0.25">
      <c r="A48" s="118" t="s">
        <v>139</v>
      </c>
      <c r="B48" s="49">
        <v>2610</v>
      </c>
      <c r="C48" s="42">
        <v>241</v>
      </c>
      <c r="D48" s="73">
        <f t="shared" si="1"/>
        <v>0</v>
      </c>
      <c r="E48" s="74"/>
      <c r="F48" s="231"/>
      <c r="G48" s="73"/>
      <c r="H48" s="73"/>
      <c r="I48" s="72"/>
    </row>
    <row r="49" spans="1:9" ht="48.75" customHeight="1" x14ac:dyDescent="0.25">
      <c r="A49" s="143" t="s">
        <v>140</v>
      </c>
      <c r="B49" s="49">
        <v>2620</v>
      </c>
      <c r="C49" s="123">
        <v>243</v>
      </c>
      <c r="D49" s="207">
        <f t="shared" si="1"/>
        <v>0</v>
      </c>
      <c r="E49" s="206"/>
      <c r="F49" s="233"/>
      <c r="G49" s="206"/>
      <c r="H49" s="206"/>
      <c r="I49" s="206"/>
    </row>
    <row r="50" spans="1:9" ht="24" customHeight="1" x14ac:dyDescent="0.25">
      <c r="A50" s="116" t="s">
        <v>141</v>
      </c>
      <c r="B50" s="49">
        <v>2630</v>
      </c>
      <c r="C50" s="123">
        <v>244</v>
      </c>
      <c r="D50" s="207">
        <f t="shared" si="1"/>
        <v>918484.14999999991</v>
      </c>
      <c r="E50" s="208">
        <f>1370000-E51</f>
        <v>165484.14999999991</v>
      </c>
      <c r="F50" s="234"/>
      <c r="G50" s="206"/>
      <c r="H50" s="208">
        <v>753000</v>
      </c>
      <c r="I50" s="206"/>
    </row>
    <row r="51" spans="1:9" ht="15.75" x14ac:dyDescent="0.25">
      <c r="A51" s="116" t="s">
        <v>142</v>
      </c>
      <c r="B51" s="49">
        <v>2640</v>
      </c>
      <c r="C51" s="101">
        <v>247</v>
      </c>
      <c r="D51" s="73">
        <f t="shared" si="1"/>
        <v>1204515.8500000001</v>
      </c>
      <c r="E51" s="203">
        <v>1204515.8500000001</v>
      </c>
      <c r="F51" s="235"/>
      <c r="G51" s="203"/>
      <c r="H51" s="203"/>
      <c r="I51" s="203"/>
    </row>
    <row r="52" spans="1:9" ht="31.5" x14ac:dyDescent="0.25">
      <c r="A52" s="116" t="s">
        <v>28</v>
      </c>
      <c r="B52" s="49">
        <v>2700</v>
      </c>
      <c r="C52" s="101">
        <v>400</v>
      </c>
      <c r="D52" s="73">
        <f t="shared" si="1"/>
        <v>0</v>
      </c>
      <c r="E52" s="203"/>
      <c r="F52" s="235"/>
      <c r="G52" s="203"/>
      <c r="H52" s="203"/>
      <c r="I52" s="203"/>
    </row>
    <row r="53" spans="1:9" ht="15.75" x14ac:dyDescent="0.25">
      <c r="A53" s="116" t="s">
        <v>143</v>
      </c>
      <c r="B53" s="49">
        <v>2710</v>
      </c>
      <c r="C53" s="123">
        <v>406</v>
      </c>
      <c r="D53" s="73">
        <f t="shared" si="1"/>
        <v>0</v>
      </c>
      <c r="E53" s="203"/>
      <c r="F53" s="235"/>
      <c r="G53" s="203"/>
      <c r="H53" s="203"/>
      <c r="I53" s="203"/>
    </row>
    <row r="54" spans="1:9" ht="31.5" x14ac:dyDescent="0.25">
      <c r="A54" s="116" t="s">
        <v>144</v>
      </c>
      <c r="B54" s="49">
        <v>2720</v>
      </c>
      <c r="C54" s="123">
        <v>407</v>
      </c>
      <c r="D54" s="73">
        <f t="shared" si="1"/>
        <v>0</v>
      </c>
      <c r="E54" s="203"/>
      <c r="F54" s="235"/>
      <c r="G54" s="203"/>
      <c r="H54" s="203"/>
      <c r="I54" s="203"/>
    </row>
    <row r="55" spans="1:9" ht="18.75" x14ac:dyDescent="0.25">
      <c r="A55" s="121" t="s">
        <v>145</v>
      </c>
      <c r="B55" s="54">
        <v>3000</v>
      </c>
      <c r="C55" s="53" t="s">
        <v>3</v>
      </c>
      <c r="D55" s="73">
        <f t="shared" si="1"/>
        <v>0</v>
      </c>
      <c r="E55" s="203"/>
      <c r="F55" s="235"/>
      <c r="G55" s="203"/>
      <c r="H55" s="203"/>
      <c r="I55" s="203"/>
    </row>
    <row r="56" spans="1:9" ht="18.75" x14ac:dyDescent="0.25">
      <c r="A56" s="118" t="s">
        <v>146</v>
      </c>
      <c r="B56" s="55">
        <v>3010</v>
      </c>
      <c r="C56" s="56">
        <v>180</v>
      </c>
      <c r="D56" s="73">
        <f t="shared" si="1"/>
        <v>0</v>
      </c>
      <c r="E56" s="203"/>
      <c r="F56" s="235"/>
      <c r="G56" s="203"/>
      <c r="H56" s="203"/>
      <c r="I56" s="203"/>
    </row>
    <row r="57" spans="1:9" ht="18.75" x14ac:dyDescent="0.25">
      <c r="A57" s="118" t="s">
        <v>147</v>
      </c>
      <c r="B57" s="49">
        <v>3020</v>
      </c>
      <c r="C57" s="123">
        <v>180</v>
      </c>
      <c r="D57" s="73">
        <f t="shared" si="1"/>
        <v>0</v>
      </c>
      <c r="E57" s="203"/>
      <c r="F57" s="235"/>
      <c r="G57" s="203"/>
      <c r="H57" s="203"/>
      <c r="I57" s="203"/>
    </row>
    <row r="58" spans="1:9" ht="18.75" x14ac:dyDescent="0.25">
      <c r="A58" s="118" t="s">
        <v>148</v>
      </c>
      <c r="B58" s="49">
        <v>3030</v>
      </c>
      <c r="C58" s="123">
        <v>180</v>
      </c>
      <c r="D58" s="73">
        <f t="shared" si="1"/>
        <v>0</v>
      </c>
      <c r="E58" s="203"/>
      <c r="F58" s="235"/>
      <c r="G58" s="203"/>
      <c r="H58" s="203"/>
      <c r="I58" s="203"/>
    </row>
    <row r="59" spans="1:9" ht="15.75" x14ac:dyDescent="0.25">
      <c r="A59" s="122" t="s">
        <v>5</v>
      </c>
      <c r="B59" s="52">
        <v>4000</v>
      </c>
      <c r="C59" s="41" t="s">
        <v>3</v>
      </c>
      <c r="D59" s="73">
        <f t="shared" si="1"/>
        <v>0</v>
      </c>
      <c r="E59" s="203"/>
      <c r="F59" s="235"/>
      <c r="G59" s="203"/>
      <c r="H59" s="203"/>
      <c r="I59" s="203"/>
    </row>
    <row r="60" spans="1:9" ht="33" customHeight="1" x14ac:dyDescent="0.25">
      <c r="A60" s="117" t="s">
        <v>17</v>
      </c>
      <c r="B60" s="55">
        <v>4010</v>
      </c>
      <c r="C60" s="56">
        <v>610</v>
      </c>
      <c r="D60" s="73">
        <f t="shared" si="1"/>
        <v>0</v>
      </c>
      <c r="E60" s="203"/>
      <c r="F60" s="235"/>
      <c r="G60" s="203"/>
      <c r="H60" s="203"/>
      <c r="I60" s="203"/>
    </row>
    <row r="61" spans="1:9" ht="15.75" x14ac:dyDescent="0.25">
      <c r="A61" s="119"/>
      <c r="B61" s="50"/>
      <c r="C61" s="43"/>
      <c r="D61" s="203"/>
      <c r="E61" s="203"/>
      <c r="F61" s="235"/>
      <c r="G61" s="203"/>
      <c r="H61" s="203"/>
      <c r="I61" s="203"/>
    </row>
  </sheetData>
  <mergeCells count="11">
    <mergeCell ref="H6:I6"/>
    <mergeCell ref="B1:G2"/>
    <mergeCell ref="A4:A7"/>
    <mergeCell ref="B4:B7"/>
    <mergeCell ref="C4:C7"/>
    <mergeCell ref="D4:I4"/>
    <mergeCell ref="D5:D7"/>
    <mergeCell ref="E5:I5"/>
    <mergeCell ref="E6:E7"/>
    <mergeCell ref="F6:F7"/>
    <mergeCell ref="G6:G7"/>
  </mergeCells>
  <pageMargins left="0.7" right="0.7" top="0.75" bottom="0.75" header="0.3" footer="0.3"/>
  <pageSetup paperSize="9" scale="43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8"/>
  <sheetViews>
    <sheetView showGridLines="0" topLeftCell="A5" zoomScale="77" zoomScaleNormal="77" zoomScaleSheetLayoutView="78" workbookViewId="0">
      <selection activeCell="L14" sqref="L14"/>
    </sheetView>
  </sheetViews>
  <sheetFormatPr defaultRowHeight="15" x14ac:dyDescent="0.25"/>
  <cols>
    <col min="1" max="1" width="1.28515625" style="196" customWidth="1"/>
    <col min="2" max="2" width="7.7109375" style="196" customWidth="1"/>
    <col min="3" max="3" width="5.7109375" style="200" customWidth="1"/>
    <col min="4" max="4" width="13.7109375" style="200" customWidth="1"/>
    <col min="5" max="5" width="11.5703125" style="200" customWidth="1"/>
    <col min="6" max="6" width="11.28515625" style="196" customWidth="1"/>
    <col min="7" max="7" width="47.42578125" style="201" customWidth="1"/>
    <col min="8" max="8" width="12.140625" style="196" customWidth="1"/>
    <col min="9" max="9" width="10.28515625" style="196" customWidth="1"/>
    <col min="10" max="10" width="13.42578125" style="196" customWidth="1"/>
    <col min="11" max="11" width="18.140625" style="196" customWidth="1"/>
    <col min="12" max="12" width="17.7109375" style="196" customWidth="1"/>
    <col min="13" max="13" width="17" style="196" customWidth="1"/>
    <col min="14" max="14" width="14.28515625" style="196" customWidth="1"/>
    <col min="15" max="15" width="17.28515625" style="196" hidden="1" customWidth="1"/>
    <col min="16" max="16384" width="9.140625" style="196"/>
  </cols>
  <sheetData>
    <row r="1" spans="1:15" s="154" customFormat="1" ht="18" customHeight="1" x14ac:dyDescent="0.3">
      <c r="B1" s="316" t="s">
        <v>159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spans="1:15" s="154" customFormat="1" ht="7.5" customHeight="1" x14ac:dyDescent="0.25">
      <c r="C2" s="318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</row>
    <row r="3" spans="1:15" s="154" customFormat="1" ht="8.25" customHeight="1" x14ac:dyDescent="0.25">
      <c r="E3" s="155"/>
      <c r="F3" s="155"/>
      <c r="G3" s="156"/>
    </row>
    <row r="4" spans="1:15" s="154" customFormat="1" ht="30" customHeight="1" x14ac:dyDescent="0.25">
      <c r="B4" s="320" t="s">
        <v>44</v>
      </c>
      <c r="C4" s="321" t="s">
        <v>0</v>
      </c>
      <c r="D4" s="321"/>
      <c r="E4" s="321"/>
      <c r="F4" s="321"/>
      <c r="G4" s="321"/>
      <c r="H4" s="321" t="s">
        <v>45</v>
      </c>
      <c r="I4" s="322" t="s">
        <v>46</v>
      </c>
      <c r="J4" s="322" t="s">
        <v>160</v>
      </c>
      <c r="K4" s="325" t="s">
        <v>9</v>
      </c>
      <c r="L4" s="325"/>
      <c r="M4" s="325"/>
      <c r="N4" s="325"/>
      <c r="O4" s="326"/>
    </row>
    <row r="5" spans="1:15" s="154" customFormat="1" ht="81" customHeight="1" x14ac:dyDescent="0.25">
      <c r="B5" s="320"/>
      <c r="C5" s="321"/>
      <c r="D5" s="321"/>
      <c r="E5" s="321"/>
      <c r="F5" s="321"/>
      <c r="G5" s="321"/>
      <c r="H5" s="321"/>
      <c r="I5" s="323"/>
      <c r="J5" s="324"/>
      <c r="K5" s="101" t="s">
        <v>156</v>
      </c>
      <c r="L5" s="101" t="s">
        <v>157</v>
      </c>
      <c r="M5" s="88" t="s">
        <v>158</v>
      </c>
      <c r="N5" s="157" t="s">
        <v>109</v>
      </c>
      <c r="O5" s="158" t="s">
        <v>47</v>
      </c>
    </row>
    <row r="6" spans="1:15" s="154" customFormat="1" ht="15.95" customHeight="1" thickBot="1" x14ac:dyDescent="0.3">
      <c r="B6" s="159">
        <v>1</v>
      </c>
      <c r="C6" s="327">
        <v>2</v>
      </c>
      <c r="D6" s="328"/>
      <c r="E6" s="328"/>
      <c r="F6" s="328"/>
      <c r="G6" s="329"/>
      <c r="H6" s="160">
        <v>3</v>
      </c>
      <c r="I6" s="161" t="s">
        <v>48</v>
      </c>
      <c r="J6" s="161" t="s">
        <v>49</v>
      </c>
      <c r="K6" s="161" t="s">
        <v>50</v>
      </c>
      <c r="L6" s="161" t="s">
        <v>51</v>
      </c>
      <c r="M6" s="161" t="s">
        <v>52</v>
      </c>
      <c r="N6" s="162" t="s">
        <v>161</v>
      </c>
      <c r="O6" s="163" t="s">
        <v>52</v>
      </c>
    </row>
    <row r="7" spans="1:15" s="164" customFormat="1" ht="21.75" customHeight="1" x14ac:dyDescent="0.25">
      <c r="B7" s="165">
        <v>1</v>
      </c>
      <c r="C7" s="330" t="s">
        <v>162</v>
      </c>
      <c r="D7" s="331"/>
      <c r="E7" s="331"/>
      <c r="F7" s="331"/>
      <c r="G7" s="332"/>
      <c r="H7" s="166">
        <v>26000</v>
      </c>
      <c r="I7" s="167" t="s">
        <v>3</v>
      </c>
      <c r="J7" s="165" t="s">
        <v>3</v>
      </c>
      <c r="K7" s="217">
        <f>итого!H69</f>
        <v>2439000</v>
      </c>
      <c r="L7" s="217">
        <f>итого!I69</f>
        <v>3089572.43</v>
      </c>
      <c r="M7" s="217">
        <f>итого!J69</f>
        <v>2123000</v>
      </c>
      <c r="N7" s="168"/>
      <c r="O7" s="169"/>
    </row>
    <row r="8" spans="1:15" s="164" customFormat="1" ht="111.75" customHeight="1" x14ac:dyDescent="0.25">
      <c r="A8" s="170"/>
      <c r="B8" s="171" t="s">
        <v>53</v>
      </c>
      <c r="C8" s="313" t="s">
        <v>163</v>
      </c>
      <c r="D8" s="333"/>
      <c r="E8" s="333"/>
      <c r="F8" s="333"/>
      <c r="G8" s="334"/>
      <c r="H8" s="172" t="s">
        <v>54</v>
      </c>
      <c r="I8" s="173" t="s">
        <v>3</v>
      </c>
      <c r="J8" s="174" t="s">
        <v>3</v>
      </c>
      <c r="K8" s="216"/>
      <c r="L8" s="216"/>
      <c r="M8" s="216"/>
      <c r="N8" s="175"/>
      <c r="O8" s="176"/>
    </row>
    <row r="9" spans="1:15" s="164" customFormat="1" ht="54.75" customHeight="1" x14ac:dyDescent="0.25">
      <c r="A9" s="170"/>
      <c r="B9" s="171" t="s">
        <v>55</v>
      </c>
      <c r="C9" s="313" t="s">
        <v>164</v>
      </c>
      <c r="D9" s="333"/>
      <c r="E9" s="333"/>
      <c r="F9" s="333"/>
      <c r="G9" s="334"/>
      <c r="H9" s="172" t="s">
        <v>56</v>
      </c>
      <c r="I9" s="173" t="s">
        <v>3</v>
      </c>
      <c r="J9" s="174" t="s">
        <v>3</v>
      </c>
      <c r="K9" s="217"/>
      <c r="L9" s="217"/>
      <c r="M9" s="217"/>
      <c r="N9" s="168"/>
      <c r="O9" s="177"/>
    </row>
    <row r="10" spans="1:15" s="154" customFormat="1" ht="50.25" customHeight="1" x14ac:dyDescent="0.25">
      <c r="A10" s="170"/>
      <c r="B10" s="171" t="s">
        <v>57</v>
      </c>
      <c r="C10" s="313" t="s">
        <v>165</v>
      </c>
      <c r="D10" s="333"/>
      <c r="E10" s="333"/>
      <c r="F10" s="333"/>
      <c r="G10" s="334"/>
      <c r="H10" s="172" t="s">
        <v>58</v>
      </c>
      <c r="I10" s="173" t="s">
        <v>3</v>
      </c>
      <c r="J10" s="174" t="s">
        <v>3</v>
      </c>
      <c r="K10" s="218"/>
      <c r="L10" s="218"/>
      <c r="M10" s="218"/>
      <c r="N10" s="178"/>
      <c r="O10" s="179"/>
    </row>
    <row r="11" spans="1:15" s="154" customFormat="1" ht="29.25" customHeight="1" x14ac:dyDescent="0.25">
      <c r="A11" s="170"/>
      <c r="B11" s="171" t="s">
        <v>166</v>
      </c>
      <c r="C11" s="313" t="s">
        <v>167</v>
      </c>
      <c r="D11" s="314"/>
      <c r="E11" s="314"/>
      <c r="F11" s="314"/>
      <c r="G11" s="315"/>
      <c r="H11" s="172" t="s">
        <v>168</v>
      </c>
      <c r="I11" s="173" t="s">
        <v>3</v>
      </c>
      <c r="J11" s="174" t="s">
        <v>3</v>
      </c>
      <c r="K11" s="218"/>
      <c r="L11" s="218"/>
      <c r="M11" s="218"/>
      <c r="N11" s="178"/>
      <c r="O11" s="179"/>
    </row>
    <row r="12" spans="1:15" s="154" customFormat="1" ht="27" customHeight="1" x14ac:dyDescent="0.25">
      <c r="A12" s="170"/>
      <c r="B12" s="171"/>
      <c r="C12" s="313" t="s">
        <v>169</v>
      </c>
      <c r="D12" s="314"/>
      <c r="E12" s="314"/>
      <c r="F12" s="314"/>
      <c r="G12" s="315"/>
      <c r="H12" s="172"/>
      <c r="I12" s="180"/>
      <c r="J12" s="181"/>
      <c r="K12" s="218"/>
      <c r="L12" s="218"/>
      <c r="M12" s="218"/>
      <c r="N12" s="178"/>
      <c r="O12" s="179"/>
    </row>
    <row r="13" spans="1:15" s="154" customFormat="1" ht="27" customHeight="1" x14ac:dyDescent="0.25">
      <c r="A13" s="170"/>
      <c r="B13" s="171" t="s">
        <v>170</v>
      </c>
      <c r="C13" s="313" t="s">
        <v>171</v>
      </c>
      <c r="D13" s="314"/>
      <c r="E13" s="314"/>
      <c r="F13" s="314"/>
      <c r="G13" s="315"/>
      <c r="H13" s="172" t="s">
        <v>172</v>
      </c>
      <c r="I13" s="173" t="s">
        <v>3</v>
      </c>
      <c r="J13" s="174" t="s">
        <v>3</v>
      </c>
      <c r="K13" s="218"/>
      <c r="L13" s="218"/>
      <c r="M13" s="218"/>
      <c r="N13" s="178"/>
      <c r="O13" s="179"/>
    </row>
    <row r="14" spans="1:15" s="154" customFormat="1" ht="56.25" customHeight="1" x14ac:dyDescent="0.25">
      <c r="A14" s="155"/>
      <c r="B14" s="181" t="s">
        <v>59</v>
      </c>
      <c r="C14" s="313" t="s">
        <v>173</v>
      </c>
      <c r="D14" s="333"/>
      <c r="E14" s="333"/>
      <c r="F14" s="333"/>
      <c r="G14" s="334"/>
      <c r="H14" s="182" t="s">
        <v>60</v>
      </c>
      <c r="I14" s="173" t="s">
        <v>3</v>
      </c>
      <c r="J14" s="174" t="s">
        <v>3</v>
      </c>
      <c r="K14" s="217">
        <f>K15+K18+K24</f>
        <v>2439000</v>
      </c>
      <c r="L14" s="217">
        <f>L15+L18+L24</f>
        <v>3089572.43</v>
      </c>
      <c r="M14" s="217">
        <f>M15+M18+M24</f>
        <v>2123000</v>
      </c>
      <c r="N14" s="178"/>
      <c r="O14" s="183"/>
    </row>
    <row r="15" spans="1:15" s="154" customFormat="1" ht="37.5" customHeight="1" x14ac:dyDescent="0.25">
      <c r="A15" s="155"/>
      <c r="B15" s="181" t="s">
        <v>61</v>
      </c>
      <c r="C15" s="313" t="s">
        <v>174</v>
      </c>
      <c r="D15" s="314"/>
      <c r="E15" s="314"/>
      <c r="F15" s="314"/>
      <c r="G15" s="315"/>
      <c r="H15" s="182" t="s">
        <v>62</v>
      </c>
      <c r="I15" s="173" t="s">
        <v>3</v>
      </c>
      <c r="J15" s="174" t="s">
        <v>3</v>
      </c>
      <c r="K15" s="220">
        <f>'2021'!E47</f>
        <v>1686000</v>
      </c>
      <c r="L15" s="220">
        <f>'2022'!E47</f>
        <v>1686000</v>
      </c>
      <c r="M15" s="220">
        <f>'2023'!E47</f>
        <v>1370000</v>
      </c>
      <c r="N15" s="178"/>
      <c r="O15" s="183"/>
    </row>
    <row r="16" spans="1:15" s="154" customFormat="1" ht="20.25" customHeight="1" x14ac:dyDescent="0.25">
      <c r="A16" s="155"/>
      <c r="B16" s="181" t="s">
        <v>63</v>
      </c>
      <c r="C16" s="335" t="s">
        <v>175</v>
      </c>
      <c r="D16" s="336"/>
      <c r="E16" s="336"/>
      <c r="F16" s="336"/>
      <c r="G16" s="337"/>
      <c r="H16" s="182" t="s">
        <v>64</v>
      </c>
      <c r="I16" s="173" t="s">
        <v>3</v>
      </c>
      <c r="J16" s="174" t="s">
        <v>3</v>
      </c>
      <c r="K16" s="218"/>
      <c r="L16" s="218"/>
      <c r="M16" s="218"/>
      <c r="N16" s="178"/>
      <c r="O16" s="183"/>
    </row>
    <row r="17" spans="1:15" s="154" customFormat="1" ht="23.25" customHeight="1" x14ac:dyDescent="0.25">
      <c r="A17" s="155"/>
      <c r="B17" s="181" t="s">
        <v>65</v>
      </c>
      <c r="C17" s="335" t="s">
        <v>176</v>
      </c>
      <c r="D17" s="336"/>
      <c r="E17" s="336"/>
      <c r="F17" s="336"/>
      <c r="G17" s="337"/>
      <c r="H17" s="184" t="s">
        <v>66</v>
      </c>
      <c r="I17" s="173" t="s">
        <v>3</v>
      </c>
      <c r="J17" s="174" t="s">
        <v>3</v>
      </c>
      <c r="K17" s="218">
        <f>K15</f>
        <v>1686000</v>
      </c>
      <c r="L17" s="218">
        <f t="shared" ref="L17:M17" si="0">L15</f>
        <v>1686000</v>
      </c>
      <c r="M17" s="218">
        <f t="shared" si="0"/>
        <v>1370000</v>
      </c>
      <c r="N17" s="178"/>
      <c r="O17" s="183"/>
    </row>
    <row r="18" spans="1:15" s="154" customFormat="1" ht="39" customHeight="1" x14ac:dyDescent="0.25">
      <c r="A18" s="155"/>
      <c r="B18" s="181" t="s">
        <v>67</v>
      </c>
      <c r="C18" s="338" t="s">
        <v>68</v>
      </c>
      <c r="D18" s="339"/>
      <c r="E18" s="339"/>
      <c r="F18" s="339"/>
      <c r="G18" s="340"/>
      <c r="H18" s="184" t="s">
        <v>69</v>
      </c>
      <c r="I18" s="173" t="s">
        <v>3</v>
      </c>
      <c r="J18" s="174" t="s">
        <v>3</v>
      </c>
      <c r="K18" s="220">
        <f>'2021'!F47</f>
        <v>0</v>
      </c>
      <c r="L18" s="220">
        <f>'2022'!F47</f>
        <v>650572.43000000005</v>
      </c>
      <c r="M18" s="220">
        <f>'2023'!F47</f>
        <v>0</v>
      </c>
      <c r="N18" s="178"/>
      <c r="O18" s="185"/>
    </row>
    <row r="19" spans="1:15" s="154" customFormat="1" ht="21" customHeight="1" x14ac:dyDescent="0.25">
      <c r="A19" s="155"/>
      <c r="B19" s="181" t="s">
        <v>70</v>
      </c>
      <c r="C19" s="335" t="s">
        <v>175</v>
      </c>
      <c r="D19" s="336"/>
      <c r="E19" s="336"/>
      <c r="F19" s="336"/>
      <c r="G19" s="337"/>
      <c r="H19" s="184" t="s">
        <v>71</v>
      </c>
      <c r="I19" s="173" t="s">
        <v>3</v>
      </c>
      <c r="J19" s="174" t="s">
        <v>3</v>
      </c>
      <c r="K19" s="218"/>
      <c r="L19" s="218"/>
      <c r="M19" s="218"/>
      <c r="N19" s="178"/>
      <c r="O19" s="185"/>
    </row>
    <row r="20" spans="1:15" s="154" customFormat="1" ht="21" customHeight="1" x14ac:dyDescent="0.25">
      <c r="A20" s="155"/>
      <c r="B20" s="181"/>
      <c r="C20" s="313" t="s">
        <v>169</v>
      </c>
      <c r="D20" s="314"/>
      <c r="E20" s="314"/>
      <c r="F20" s="314"/>
      <c r="G20" s="315"/>
      <c r="H20" s="184"/>
      <c r="I20" s="180"/>
      <c r="J20" s="181"/>
      <c r="K20" s="218"/>
      <c r="L20" s="218"/>
      <c r="M20" s="218"/>
      <c r="N20" s="178"/>
      <c r="O20" s="185"/>
    </row>
    <row r="21" spans="1:15" s="154" customFormat="1" ht="23.25" customHeight="1" x14ac:dyDescent="0.25">
      <c r="A21" s="155"/>
      <c r="B21" s="181" t="s">
        <v>72</v>
      </c>
      <c r="C21" s="335" t="s">
        <v>176</v>
      </c>
      <c r="D21" s="336"/>
      <c r="E21" s="336"/>
      <c r="F21" s="336"/>
      <c r="G21" s="337"/>
      <c r="H21" s="184" t="s">
        <v>73</v>
      </c>
      <c r="I21" s="173" t="s">
        <v>3</v>
      </c>
      <c r="J21" s="174" t="s">
        <v>3</v>
      </c>
      <c r="K21" s="218">
        <f>K18</f>
        <v>0</v>
      </c>
      <c r="L21" s="218">
        <f t="shared" ref="L21:M21" si="1">L18</f>
        <v>650572.43000000005</v>
      </c>
      <c r="M21" s="218">
        <f t="shared" si="1"/>
        <v>0</v>
      </c>
      <c r="N21" s="178"/>
      <c r="O21" s="185"/>
    </row>
    <row r="22" spans="1:15" s="154" customFormat="1" ht="23.25" customHeight="1" x14ac:dyDescent="0.25">
      <c r="A22" s="155"/>
      <c r="B22" s="181" t="s">
        <v>74</v>
      </c>
      <c r="C22" s="338" t="s">
        <v>177</v>
      </c>
      <c r="D22" s="339"/>
      <c r="E22" s="339"/>
      <c r="F22" s="339"/>
      <c r="G22" s="340"/>
      <c r="H22" s="184" t="s">
        <v>75</v>
      </c>
      <c r="I22" s="173" t="s">
        <v>3</v>
      </c>
      <c r="J22" s="174" t="s">
        <v>3</v>
      </c>
      <c r="K22" s="218"/>
      <c r="L22" s="218"/>
      <c r="M22" s="218"/>
      <c r="N22" s="178"/>
      <c r="O22" s="185"/>
    </row>
    <row r="23" spans="1:15" s="154" customFormat="1" ht="24" customHeight="1" x14ac:dyDescent="0.25">
      <c r="A23" s="155"/>
      <c r="B23" s="181"/>
      <c r="C23" s="313" t="s">
        <v>169</v>
      </c>
      <c r="D23" s="314"/>
      <c r="E23" s="314"/>
      <c r="F23" s="314"/>
      <c r="G23" s="315"/>
      <c r="H23" s="184"/>
      <c r="I23" s="180"/>
      <c r="J23" s="181"/>
      <c r="K23" s="218"/>
      <c r="L23" s="218"/>
      <c r="M23" s="218"/>
      <c r="N23" s="178"/>
      <c r="O23" s="185"/>
    </row>
    <row r="24" spans="1:15" s="154" customFormat="1" ht="30.75" customHeight="1" x14ac:dyDescent="0.25">
      <c r="A24" s="155"/>
      <c r="B24" s="186" t="s">
        <v>76</v>
      </c>
      <c r="C24" s="338" t="s">
        <v>178</v>
      </c>
      <c r="D24" s="339"/>
      <c r="E24" s="339"/>
      <c r="F24" s="339"/>
      <c r="G24" s="340"/>
      <c r="H24" s="187" t="s">
        <v>77</v>
      </c>
      <c r="I24" s="173" t="s">
        <v>3</v>
      </c>
      <c r="J24" s="174" t="s">
        <v>3</v>
      </c>
      <c r="K24" s="219">
        <f>'2021'!H47</f>
        <v>753000</v>
      </c>
      <c r="L24" s="219">
        <f>'2022'!H47</f>
        <v>753000</v>
      </c>
      <c r="M24" s="219">
        <f>'2023'!H47</f>
        <v>753000</v>
      </c>
      <c r="N24" s="188"/>
      <c r="O24" s="189"/>
    </row>
    <row r="25" spans="1:15" s="191" customFormat="1" ht="19.5" customHeight="1" x14ac:dyDescent="0.25">
      <c r="A25" s="190"/>
      <c r="B25" s="181" t="s">
        <v>78</v>
      </c>
      <c r="C25" s="335" t="s">
        <v>175</v>
      </c>
      <c r="D25" s="336"/>
      <c r="E25" s="336"/>
      <c r="F25" s="336"/>
      <c r="G25" s="337"/>
      <c r="H25" s="184" t="s">
        <v>79</v>
      </c>
      <c r="I25" s="173" t="s">
        <v>3</v>
      </c>
      <c r="J25" s="174" t="s">
        <v>3</v>
      </c>
      <c r="K25" s="218"/>
      <c r="L25" s="218"/>
      <c r="M25" s="218"/>
      <c r="N25" s="178"/>
      <c r="O25" s="183"/>
    </row>
    <row r="26" spans="1:15" s="191" customFormat="1" ht="24" customHeight="1" x14ac:dyDescent="0.25">
      <c r="A26" s="190"/>
      <c r="B26" s="181" t="s">
        <v>80</v>
      </c>
      <c r="C26" s="335" t="s">
        <v>179</v>
      </c>
      <c r="D26" s="336"/>
      <c r="E26" s="336"/>
      <c r="F26" s="336"/>
      <c r="G26" s="337"/>
      <c r="H26" s="184" t="s">
        <v>81</v>
      </c>
      <c r="I26" s="173" t="s">
        <v>3</v>
      </c>
      <c r="J26" s="174" t="s">
        <v>3</v>
      </c>
      <c r="K26" s="218">
        <f>K24</f>
        <v>753000</v>
      </c>
      <c r="L26" s="218">
        <f t="shared" ref="L26:M26" si="2">L24</f>
        <v>753000</v>
      </c>
      <c r="M26" s="218">
        <f t="shared" si="2"/>
        <v>753000</v>
      </c>
      <c r="N26" s="178"/>
      <c r="O26" s="183"/>
    </row>
    <row r="27" spans="1:15" s="193" customFormat="1" ht="53.25" customHeight="1" x14ac:dyDescent="0.25">
      <c r="A27" s="192"/>
      <c r="B27" s="181" t="s">
        <v>82</v>
      </c>
      <c r="C27" s="342" t="s">
        <v>180</v>
      </c>
      <c r="D27" s="343"/>
      <c r="E27" s="343"/>
      <c r="F27" s="343"/>
      <c r="G27" s="344"/>
      <c r="H27" s="184" t="s">
        <v>83</v>
      </c>
      <c r="I27" s="173" t="s">
        <v>3</v>
      </c>
      <c r="J27" s="174" t="s">
        <v>3</v>
      </c>
      <c r="K27" s="226"/>
      <c r="L27" s="226"/>
      <c r="M27" s="226"/>
      <c r="N27" s="178"/>
      <c r="O27" s="179"/>
    </row>
    <row r="28" spans="1:15" s="193" customFormat="1" ht="24" customHeight="1" x14ac:dyDescent="0.25">
      <c r="A28" s="192"/>
      <c r="B28" s="181"/>
      <c r="C28" s="342" t="s">
        <v>181</v>
      </c>
      <c r="D28" s="345"/>
      <c r="E28" s="345"/>
      <c r="F28" s="345"/>
      <c r="G28" s="346"/>
      <c r="H28" s="184" t="s">
        <v>182</v>
      </c>
      <c r="I28" s="180"/>
      <c r="J28" s="174" t="s">
        <v>3</v>
      </c>
      <c r="K28" s="218"/>
      <c r="L28" s="218"/>
      <c r="M28" s="218"/>
      <c r="N28" s="178"/>
      <c r="O28" s="194"/>
    </row>
    <row r="29" spans="1:15" s="193" customFormat="1" ht="39" customHeight="1" x14ac:dyDescent="0.25">
      <c r="A29" s="192"/>
      <c r="B29" s="181" t="s">
        <v>84</v>
      </c>
      <c r="C29" s="342" t="s">
        <v>85</v>
      </c>
      <c r="D29" s="343"/>
      <c r="E29" s="343"/>
      <c r="F29" s="343"/>
      <c r="G29" s="344"/>
      <c r="H29" s="184" t="s">
        <v>86</v>
      </c>
      <c r="I29" s="173" t="s">
        <v>3</v>
      </c>
      <c r="J29" s="174" t="s">
        <v>3</v>
      </c>
      <c r="K29" s="226">
        <f>K7</f>
        <v>2439000</v>
      </c>
      <c r="L29" s="226">
        <f t="shared" ref="L29:M29" si="3">L7</f>
        <v>3089572.43</v>
      </c>
      <c r="M29" s="226">
        <f t="shared" si="3"/>
        <v>2123000</v>
      </c>
      <c r="N29" s="178"/>
      <c r="O29" s="194"/>
    </row>
    <row r="30" spans="1:15" s="154" customFormat="1" ht="24.75" customHeight="1" thickBot="1" x14ac:dyDescent="0.3">
      <c r="A30" s="155"/>
      <c r="B30" s="181"/>
      <c r="C30" s="342" t="s">
        <v>181</v>
      </c>
      <c r="D30" s="345"/>
      <c r="E30" s="345"/>
      <c r="F30" s="345"/>
      <c r="G30" s="346"/>
      <c r="H30" s="184" t="s">
        <v>183</v>
      </c>
      <c r="I30" s="180"/>
      <c r="J30" s="174" t="s">
        <v>3</v>
      </c>
      <c r="K30" s="218"/>
      <c r="L30" s="218"/>
      <c r="M30" s="218"/>
      <c r="N30" s="178"/>
      <c r="O30" s="195"/>
    </row>
    <row r="31" spans="1:15" s="154" customFormat="1" ht="25.5" customHeight="1" x14ac:dyDescent="0.25">
      <c r="A31" s="155"/>
      <c r="B31" s="196"/>
      <c r="C31" s="150" t="s">
        <v>87</v>
      </c>
      <c r="D31" s="150"/>
      <c r="E31" s="80"/>
      <c r="F31" s="80"/>
      <c r="G31" s="151"/>
      <c r="H31" s="80"/>
      <c r="I31" s="80"/>
      <c r="J31" s="80"/>
      <c r="K31" s="80"/>
      <c r="L31" s="80"/>
      <c r="M31" s="80"/>
      <c r="N31" s="80"/>
      <c r="O31" s="80"/>
    </row>
    <row r="32" spans="1:15" s="154" customFormat="1" ht="14.25" customHeight="1" x14ac:dyDescent="0.25">
      <c r="A32" s="155"/>
      <c r="B32" s="196"/>
      <c r="C32" s="150" t="s">
        <v>88</v>
      </c>
      <c r="D32" s="150"/>
      <c r="E32" s="80"/>
      <c r="F32" s="80"/>
      <c r="G32" s="347" t="s">
        <v>197</v>
      </c>
      <c r="H32" s="347"/>
      <c r="I32" s="81"/>
      <c r="J32" s="223" t="s">
        <v>199</v>
      </c>
      <c r="K32" s="80"/>
      <c r="L32" s="80"/>
      <c r="M32" s="82"/>
      <c r="N32" s="80"/>
      <c r="O32" s="114"/>
    </row>
    <row r="33" spans="2:35" ht="10.5" customHeight="1" x14ac:dyDescent="0.25">
      <c r="C33" s="150"/>
      <c r="D33" s="150"/>
      <c r="E33" s="80"/>
      <c r="F33" s="80"/>
      <c r="G33" s="341" t="s">
        <v>89</v>
      </c>
      <c r="H33" s="341"/>
      <c r="I33" s="83"/>
      <c r="J33" s="224"/>
      <c r="K33" s="84"/>
      <c r="L33" s="84"/>
      <c r="M33" s="85" t="s">
        <v>90</v>
      </c>
      <c r="N33" s="84"/>
      <c r="O33" s="115"/>
    </row>
    <row r="34" spans="2:35" ht="15" customHeight="1" x14ac:dyDescent="0.25">
      <c r="C34" s="152"/>
      <c r="D34" s="152"/>
      <c r="E34" s="86"/>
      <c r="F34" s="86"/>
      <c r="G34" s="153"/>
      <c r="H34" s="86"/>
      <c r="I34" s="86"/>
      <c r="J34" s="225"/>
      <c r="K34" s="86"/>
      <c r="L34" s="86"/>
      <c r="M34" s="86"/>
      <c r="N34" s="86"/>
      <c r="O34" s="86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</row>
    <row r="35" spans="2:35" ht="15" customHeight="1" x14ac:dyDescent="0.25">
      <c r="C35" s="150" t="s">
        <v>91</v>
      </c>
      <c r="D35" s="150"/>
      <c r="E35" s="80"/>
      <c r="F35" s="80"/>
      <c r="G35" s="347" t="s">
        <v>193</v>
      </c>
      <c r="H35" s="347"/>
      <c r="I35" s="81"/>
      <c r="J35" s="223" t="s">
        <v>194</v>
      </c>
      <c r="K35" s="80"/>
      <c r="L35" s="80"/>
      <c r="M35" s="347"/>
      <c r="N35" s="347"/>
      <c r="O35" s="82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</row>
    <row r="36" spans="2:35" ht="15" customHeight="1" x14ac:dyDescent="0.25">
      <c r="C36" s="80"/>
      <c r="D36" s="80"/>
      <c r="E36" s="80"/>
      <c r="F36" s="80"/>
      <c r="G36" s="341" t="s">
        <v>89</v>
      </c>
      <c r="H36" s="341"/>
      <c r="I36" s="83"/>
      <c r="J36" s="224"/>
      <c r="K36" s="80"/>
      <c r="L36" s="80"/>
      <c r="M36" s="341" t="s">
        <v>90</v>
      </c>
      <c r="N36" s="341"/>
      <c r="O36" s="85" t="s">
        <v>92</v>
      </c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</row>
    <row r="37" spans="2:35" ht="4.5" customHeight="1" x14ac:dyDescent="0.25">
      <c r="C37" s="197"/>
      <c r="D37" s="197"/>
      <c r="E37" s="197"/>
      <c r="F37" s="198"/>
      <c r="G37" s="199"/>
      <c r="H37" s="198"/>
      <c r="I37" s="198"/>
      <c r="J37" s="198"/>
      <c r="K37" s="198"/>
      <c r="L37" s="198"/>
      <c r="M37" s="198"/>
      <c r="N37" s="198"/>
      <c r="O37" s="198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</row>
    <row r="38" spans="2:35" ht="15" customHeight="1" x14ac:dyDescent="0.25">
      <c r="C38" s="351" t="s">
        <v>200</v>
      </c>
      <c r="D38" s="351"/>
      <c r="E38" s="351"/>
      <c r="F38" s="351"/>
      <c r="G38" s="351"/>
      <c r="H38" s="198"/>
      <c r="I38" s="198"/>
      <c r="J38" s="198"/>
      <c r="K38" s="198"/>
      <c r="L38" s="198"/>
      <c r="M38" s="198"/>
      <c r="N38" s="198"/>
      <c r="O38" s="198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</row>
    <row r="39" spans="2:35" ht="15" customHeight="1" x14ac:dyDescent="0.25"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</row>
    <row r="40" spans="2:35" ht="10.5" customHeight="1" x14ac:dyDescent="0.25">
      <c r="B40" s="196" t="s">
        <v>93</v>
      </c>
    </row>
    <row r="41" spans="2:35" ht="34.5" customHeight="1" x14ac:dyDescent="0.25">
      <c r="B41" s="352" t="s">
        <v>184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</row>
    <row r="42" spans="2:35" ht="66.75" customHeight="1" x14ac:dyDescent="0.25">
      <c r="B42" s="354" t="s">
        <v>185</v>
      </c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202"/>
    </row>
    <row r="43" spans="2:35" ht="67.5" customHeight="1" x14ac:dyDescent="0.25">
      <c r="B43" s="352" t="s">
        <v>186</v>
      </c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</row>
    <row r="44" spans="2:35" ht="19.5" customHeight="1" x14ac:dyDescent="0.25">
      <c r="B44" s="352" t="s">
        <v>187</v>
      </c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</row>
    <row r="45" spans="2:35" ht="14.25" customHeight="1" x14ac:dyDescent="0.25">
      <c r="B45" s="352" t="s">
        <v>188</v>
      </c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</row>
    <row r="46" spans="2:35" ht="16.5" x14ac:dyDescent="0.25">
      <c r="B46" s="348" t="s">
        <v>189</v>
      </c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</row>
    <row r="47" spans="2:35" ht="16.5" customHeight="1" x14ac:dyDescent="0.25">
      <c r="B47" s="349" t="s">
        <v>190</v>
      </c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</row>
    <row r="48" spans="2:35" s="201" customFormat="1" ht="33" customHeight="1" x14ac:dyDescent="0.25">
      <c r="B48" s="349" t="s">
        <v>191</v>
      </c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</row>
  </sheetData>
  <mergeCells count="48">
    <mergeCell ref="B46:O46"/>
    <mergeCell ref="B47:O47"/>
    <mergeCell ref="B48:O48"/>
    <mergeCell ref="C38:G38"/>
    <mergeCell ref="B41:O41"/>
    <mergeCell ref="B42:N42"/>
    <mergeCell ref="B43:O43"/>
    <mergeCell ref="B44:O44"/>
    <mergeCell ref="B45:O45"/>
    <mergeCell ref="G36:H36"/>
    <mergeCell ref="M36:N36"/>
    <mergeCell ref="C24:G24"/>
    <mergeCell ref="C25:G25"/>
    <mergeCell ref="C26:G26"/>
    <mergeCell ref="C27:G27"/>
    <mergeCell ref="C28:G28"/>
    <mergeCell ref="C29:G29"/>
    <mergeCell ref="C30:G30"/>
    <mergeCell ref="G32:H32"/>
    <mergeCell ref="G33:H33"/>
    <mergeCell ref="G35:H35"/>
    <mergeCell ref="M35:N35"/>
    <mergeCell ref="C23:G23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11:G11"/>
    <mergeCell ref="B1:O1"/>
    <mergeCell ref="C2:O2"/>
    <mergeCell ref="B4:B5"/>
    <mergeCell ref="C4:G5"/>
    <mergeCell ref="H4:H5"/>
    <mergeCell ref="I4:I5"/>
    <mergeCell ref="J4:J5"/>
    <mergeCell ref="K4:O4"/>
    <mergeCell ref="C6:G6"/>
    <mergeCell ref="C7:G7"/>
    <mergeCell ref="C8:G8"/>
    <mergeCell ref="C9:G9"/>
    <mergeCell ref="C10:G10"/>
  </mergeCells>
  <pageMargins left="0.78740157480314965" right="0.39370078740157483" top="0.78740157480314965" bottom="0.78740157480314965" header="0.31496062992125984" footer="0"/>
  <pageSetup paperSize="8" scale="34" orientation="portrait" r:id="rId1"/>
  <headerFooter differentFirst="1">
    <oddHeader>&amp;C&amp;"Times New Roman,обычный"&amp;P</oddHead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итого</vt:lpstr>
      <vt:lpstr>2021</vt:lpstr>
      <vt:lpstr>2022</vt:lpstr>
      <vt:lpstr>2023</vt:lpstr>
      <vt:lpstr>Раздел 2</vt:lpstr>
      <vt:lpstr>итого!Заголовки_для_печати</vt:lpstr>
      <vt:lpstr>'Раздел 2'!Заголовки_для_печати</vt:lpstr>
      <vt:lpstr>итого!Область_печати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2021-01-29T13:05:42Z</dcterms:modified>
</cp:coreProperties>
</file>